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Vivi\Documents\INFORMACIÓN PUBLICA - 16-04-2020\2020 Información www asotacgua com\DICIEMBRE 2020\Numeral 4\"/>
    </mc:Choice>
  </mc:AlternateContent>
  <bookViews>
    <workbookView xWindow="0" yWindow="0" windowWidth="21600" windowHeight="9735" tabRatio="821" activeTab="11"/>
  </bookViews>
  <sheets>
    <sheet name="ENERO" sheetId="17" r:id="rId1"/>
    <sheet name="FEBRERO" sheetId="18" r:id="rId2"/>
    <sheet name="MARZO" sheetId="19" r:id="rId3"/>
    <sheet name="ABRIL" sheetId="20" r:id="rId4"/>
    <sheet name="MAYO" sheetId="21" r:id="rId5"/>
    <sheet name="JUNIO" sheetId="22" r:id="rId6"/>
    <sheet name="JULIO" sheetId="23" r:id="rId7"/>
    <sheet name="AGOSTO" sheetId="16" r:id="rId8"/>
    <sheet name="SEPTIEMBRE" sheetId="24" r:id="rId9"/>
    <sheet name="OCTUBRE" sheetId="25" r:id="rId10"/>
    <sheet name="NOVIEMBRE" sheetId="26" r:id="rId11"/>
    <sheet name="DICIEMBRE" sheetId="27" r:id="rId1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7" i="27" l="1"/>
  <c r="M27" i="27" s="1"/>
  <c r="L31" i="27" l="1"/>
  <c r="L30" i="27"/>
  <c r="L29" i="27"/>
  <c r="L28" i="27"/>
  <c r="M28" i="27" s="1"/>
  <c r="L26" i="27"/>
  <c r="M26" i="27" s="1"/>
  <c r="L25" i="27"/>
  <c r="M25" i="27" s="1"/>
  <c r="L24" i="27"/>
  <c r="M24" i="27" s="1"/>
  <c r="M23" i="27"/>
  <c r="L23" i="27"/>
  <c r="L22" i="27"/>
  <c r="M22" i="27" s="1"/>
  <c r="L21" i="27"/>
  <c r="M21" i="27" s="1"/>
  <c r="L20" i="27"/>
  <c r="L19" i="27"/>
  <c r="M19" i="27" s="1"/>
  <c r="L18" i="27"/>
  <c r="N18" i="27" s="1"/>
  <c r="A14" i="27"/>
  <c r="A15" i="27" s="1"/>
  <c r="A16" i="27" s="1"/>
  <c r="A17" i="27" s="1"/>
  <c r="A18" i="27" s="1"/>
  <c r="A19" i="27" s="1"/>
  <c r="A20" i="27" s="1"/>
  <c r="A21" i="27" s="1"/>
  <c r="A22" i="27" s="1"/>
  <c r="A23" i="27" s="1"/>
  <c r="A24" i="27" s="1"/>
  <c r="A25" i="27" s="1"/>
  <c r="A26" i="27" s="1"/>
  <c r="A27" i="27" s="1"/>
  <c r="A28" i="27" s="1"/>
  <c r="A29" i="27" s="1"/>
  <c r="A30" i="27" s="1"/>
  <c r="A31" i="27" s="1"/>
  <c r="L31" i="26" l="1"/>
  <c r="L30" i="26"/>
  <c r="L29" i="26"/>
  <c r="L28" i="26"/>
  <c r="M28" i="26" s="1"/>
  <c r="M27" i="26"/>
  <c r="L27" i="26"/>
  <c r="L26" i="26"/>
  <c r="M26" i="26" s="1"/>
  <c r="L25" i="26"/>
  <c r="M25" i="26" s="1"/>
  <c r="L24" i="26"/>
  <c r="M24" i="26" s="1"/>
  <c r="M23" i="26"/>
  <c r="L23" i="26"/>
  <c r="L22" i="26"/>
  <c r="M22" i="26" s="1"/>
  <c r="L21" i="26"/>
  <c r="M21" i="26" s="1"/>
  <c r="L20" i="26"/>
  <c r="L19" i="26"/>
  <c r="M19" i="26" s="1"/>
  <c r="L18" i="26"/>
  <c r="N18" i="26" s="1"/>
  <c r="A14" i="26"/>
  <c r="A15" i="26" s="1"/>
  <c r="A16" i="26" s="1"/>
  <c r="A17" i="26" s="1"/>
  <c r="A18" i="26" s="1"/>
  <c r="A19" i="26" s="1"/>
  <c r="A20" i="26" s="1"/>
  <c r="A21" i="26" s="1"/>
  <c r="A22" i="26" s="1"/>
  <c r="A23" i="26" s="1"/>
  <c r="A24" i="26" s="1"/>
  <c r="A25" i="26" s="1"/>
  <c r="A26" i="26" s="1"/>
  <c r="A27" i="26" s="1"/>
  <c r="A28" i="26" s="1"/>
  <c r="A29" i="26" s="1"/>
  <c r="A30" i="26" s="1"/>
  <c r="A31" i="26" s="1"/>
  <c r="L31" i="25" l="1"/>
  <c r="L30" i="25"/>
  <c r="L29" i="25"/>
  <c r="L28" i="25"/>
  <c r="M28" i="25" s="1"/>
  <c r="L27" i="25"/>
  <c r="M27" i="25" s="1"/>
  <c r="M26" i="25"/>
  <c r="L26" i="25"/>
  <c r="L25" i="25"/>
  <c r="M25" i="25" s="1"/>
  <c r="L24" i="25"/>
  <c r="M24" i="25" s="1"/>
  <c r="L23" i="25"/>
  <c r="M23" i="25" s="1"/>
  <c r="M22" i="25"/>
  <c r="L22" i="25"/>
  <c r="L21" i="25"/>
  <c r="M21" i="25" s="1"/>
  <c r="L20" i="25"/>
  <c r="M19" i="25"/>
  <c r="L19" i="25"/>
  <c r="L18" i="25"/>
  <c r="N18" i="25" s="1"/>
  <c r="A15" i="25"/>
  <c r="A16" i="25" s="1"/>
  <c r="A17" i="25" s="1"/>
  <c r="A18" i="25" s="1"/>
  <c r="A19" i="25" s="1"/>
  <c r="A20" i="25" s="1"/>
  <c r="A21" i="25" s="1"/>
  <c r="A22" i="25" s="1"/>
  <c r="A23" i="25" s="1"/>
  <c r="A24" i="25" s="1"/>
  <c r="A25" i="25" s="1"/>
  <c r="A26" i="25" s="1"/>
  <c r="A27" i="25" s="1"/>
  <c r="A28" i="25" s="1"/>
  <c r="A29" i="25" s="1"/>
  <c r="A30" i="25" s="1"/>
  <c r="A31" i="25" s="1"/>
  <c r="A14" i="25"/>
  <c r="L31" i="24" l="1"/>
  <c r="L30" i="24"/>
  <c r="L29" i="24"/>
  <c r="L28" i="24"/>
  <c r="M28" i="24" s="1"/>
  <c r="M27" i="24"/>
  <c r="L27" i="24"/>
  <c r="L26" i="24"/>
  <c r="M26" i="24" s="1"/>
  <c r="L25" i="24"/>
  <c r="M25" i="24" s="1"/>
  <c r="L24" i="24"/>
  <c r="M24" i="24" s="1"/>
  <c r="M23" i="24"/>
  <c r="L23" i="24"/>
  <c r="L22" i="24"/>
  <c r="M22" i="24" s="1"/>
  <c r="L21" i="24"/>
  <c r="M21" i="24" s="1"/>
  <c r="L20" i="24"/>
  <c r="L19" i="24"/>
  <c r="M19" i="24" s="1"/>
  <c r="L18" i="24"/>
  <c r="N18" i="24" s="1"/>
  <c r="A14" i="24"/>
  <c r="A15" i="24" s="1"/>
  <c r="A16" i="24" s="1"/>
  <c r="A17" i="24" s="1"/>
  <c r="A18" i="24" s="1"/>
  <c r="A19" i="24" s="1"/>
  <c r="A20" i="24" s="1"/>
  <c r="A21" i="24" s="1"/>
  <c r="A22" i="24" s="1"/>
  <c r="A23" i="24" s="1"/>
  <c r="A24" i="24" s="1"/>
  <c r="A25" i="24" s="1"/>
  <c r="A26" i="24" s="1"/>
  <c r="A27" i="24" s="1"/>
  <c r="A28" i="24" s="1"/>
  <c r="A29" i="24" s="1"/>
  <c r="A30" i="24" s="1"/>
  <c r="A31" i="24" s="1"/>
  <c r="M28" i="20" l="1"/>
  <c r="N26" i="20"/>
  <c r="N21" i="20"/>
  <c r="N20" i="20"/>
  <c r="M20" i="19"/>
  <c r="M18" i="19"/>
  <c r="L28" i="19"/>
  <c r="N28" i="19" s="1"/>
  <c r="L27" i="19"/>
  <c r="N27" i="19" s="1"/>
  <c r="N26" i="19"/>
  <c r="L26" i="19"/>
  <c r="L25" i="19"/>
  <c r="N25" i="19" s="1"/>
  <c r="L24" i="19"/>
  <c r="N24" i="19" s="1"/>
  <c r="L23" i="19"/>
  <c r="N23" i="19" s="1"/>
  <c r="L22" i="19"/>
  <c r="N22" i="19" s="1"/>
  <c r="L21" i="19"/>
  <c r="N21" i="19" s="1"/>
  <c r="N20" i="19"/>
  <c r="L20" i="19"/>
  <c r="L19" i="19"/>
  <c r="N19" i="19" s="1"/>
  <c r="L18" i="19"/>
  <c r="N18" i="19" s="1"/>
  <c r="M26" i="18"/>
  <c r="M20" i="18"/>
  <c r="N21" i="18"/>
  <c r="N24" i="18"/>
  <c r="N23" i="18"/>
  <c r="N22" i="18"/>
  <c r="N20" i="18"/>
  <c r="N19" i="18"/>
  <c r="M18" i="18"/>
  <c r="L28" i="18"/>
  <c r="N28" i="18" s="1"/>
  <c r="L27" i="18"/>
  <c r="N27" i="18" s="1"/>
  <c r="L26" i="18"/>
  <c r="L25" i="18"/>
  <c r="N25" i="18" s="1"/>
  <c r="L24" i="18"/>
  <c r="L23" i="18"/>
  <c r="L22" i="18"/>
  <c r="L21" i="18"/>
  <c r="L20" i="18"/>
  <c r="L19" i="18"/>
  <c r="L18" i="18"/>
  <c r="N18" i="18" s="1"/>
  <c r="M20" i="17"/>
  <c r="G27" i="17"/>
  <c r="G25" i="17"/>
  <c r="G24" i="17"/>
  <c r="G22" i="17"/>
  <c r="G19" i="17"/>
  <c r="L31" i="17" l="1"/>
  <c r="L30" i="17"/>
  <c r="L29" i="17"/>
  <c r="L28" i="17"/>
  <c r="L27" i="17"/>
  <c r="L26" i="17"/>
  <c r="M26" i="17" s="1"/>
  <c r="L25" i="17"/>
  <c r="L24" i="17"/>
  <c r="M23" i="17"/>
  <c r="L23" i="17"/>
  <c r="L22" i="17"/>
  <c r="L21" i="17"/>
  <c r="M21" i="17" s="1"/>
  <c r="L20" i="17"/>
  <c r="L19" i="17"/>
  <c r="L18" i="17"/>
  <c r="N18" i="17" s="1"/>
  <c r="A14" i="17"/>
  <c r="A15" i="17" s="1"/>
  <c r="A16" i="17" s="1"/>
  <c r="A17" i="17" s="1"/>
  <c r="A18" i="17" s="1"/>
  <c r="A19" i="17" s="1"/>
  <c r="A20" i="17" s="1"/>
  <c r="A21" i="17" s="1"/>
  <c r="A22" i="17" s="1"/>
  <c r="A23" i="17" s="1"/>
  <c r="A24" i="17" s="1"/>
  <c r="A25" i="17" s="1"/>
  <c r="A26" i="17" s="1"/>
  <c r="A27" i="17" s="1"/>
  <c r="A28" i="17" s="1"/>
  <c r="A29" i="17" s="1"/>
  <c r="A30" i="17" s="1"/>
  <c r="A31" i="17" s="1"/>
  <c r="L31" i="18"/>
  <c r="L30" i="18"/>
  <c r="L29" i="18"/>
  <c r="A14" i="18"/>
  <c r="A15" i="18" s="1"/>
  <c r="A16" i="18" s="1"/>
  <c r="A17" i="18" s="1"/>
  <c r="A18" i="18" s="1"/>
  <c r="A19" i="18" s="1"/>
  <c r="A20" i="18" s="1"/>
  <c r="A21" i="18" s="1"/>
  <c r="A22" i="18" s="1"/>
  <c r="A23" i="18" s="1"/>
  <c r="A24" i="18" s="1"/>
  <c r="A25" i="18" s="1"/>
  <c r="A26" i="18" s="1"/>
  <c r="A27" i="18" s="1"/>
  <c r="A28" i="18" s="1"/>
  <c r="A29" i="18" s="1"/>
  <c r="A30" i="18" s="1"/>
  <c r="A31" i="18" s="1"/>
  <c r="L31" i="19"/>
  <c r="L30" i="19"/>
  <c r="L29" i="19"/>
  <c r="A14" i="19"/>
  <c r="A15" i="19" s="1"/>
  <c r="A16" i="19" s="1"/>
  <c r="A17" i="19" s="1"/>
  <c r="A18" i="19" s="1"/>
  <c r="A19" i="19" s="1"/>
  <c r="A20" i="19" s="1"/>
  <c r="A21" i="19" s="1"/>
  <c r="A22" i="19" s="1"/>
  <c r="A23" i="19" s="1"/>
  <c r="A24" i="19" s="1"/>
  <c r="A25" i="19" s="1"/>
  <c r="A26" i="19" s="1"/>
  <c r="A27" i="19" s="1"/>
  <c r="A28" i="19" s="1"/>
  <c r="A29" i="19" s="1"/>
  <c r="A30" i="19" s="1"/>
  <c r="A31" i="19" s="1"/>
  <c r="L31" i="20"/>
  <c r="L30" i="20"/>
  <c r="L29" i="20"/>
  <c r="L28" i="20"/>
  <c r="L27" i="20"/>
  <c r="L26" i="20"/>
  <c r="L25" i="20"/>
  <c r="L24" i="20"/>
  <c r="L23" i="20"/>
  <c r="L22" i="20"/>
  <c r="L21" i="20"/>
  <c r="L20" i="20"/>
  <c r="L19" i="20"/>
  <c r="L18" i="20"/>
  <c r="N18" i="20" s="1"/>
  <c r="A14" i="20"/>
  <c r="A15" i="20" s="1"/>
  <c r="A16" i="20" s="1"/>
  <c r="A17" i="20" s="1"/>
  <c r="A18" i="20" s="1"/>
  <c r="A19" i="20" s="1"/>
  <c r="A20" i="20" s="1"/>
  <c r="A21" i="20" s="1"/>
  <c r="A22" i="20" s="1"/>
  <c r="A23" i="20" s="1"/>
  <c r="A24" i="20" s="1"/>
  <c r="A25" i="20" s="1"/>
  <c r="A26" i="20" s="1"/>
  <c r="A27" i="20" s="1"/>
  <c r="A28" i="20" s="1"/>
  <c r="A29" i="20" s="1"/>
  <c r="A30" i="20" s="1"/>
  <c r="A31" i="20" s="1"/>
  <c r="L31" i="21"/>
  <c r="L30" i="21"/>
  <c r="L29" i="21"/>
  <c r="L28" i="21"/>
  <c r="M28" i="21" s="1"/>
  <c r="M27" i="21"/>
  <c r="L27" i="21"/>
  <c r="L26" i="21"/>
  <c r="M26" i="21" s="1"/>
  <c r="L25" i="21"/>
  <c r="M25" i="21" s="1"/>
  <c r="L24" i="21"/>
  <c r="M23" i="21"/>
  <c r="L23" i="21"/>
  <c r="L22" i="21"/>
  <c r="M22" i="21" s="1"/>
  <c r="L21" i="21"/>
  <c r="M21" i="21" s="1"/>
  <c r="L20" i="21"/>
  <c r="L19" i="21"/>
  <c r="M19" i="21" s="1"/>
  <c r="L18" i="21"/>
  <c r="N18" i="21" s="1"/>
  <c r="A14" i="21"/>
  <c r="A15" i="21" s="1"/>
  <c r="A16" i="21" s="1"/>
  <c r="A17" i="21" s="1"/>
  <c r="A18" i="21" s="1"/>
  <c r="A19" i="21" s="1"/>
  <c r="A20" i="21" s="1"/>
  <c r="A21" i="21" s="1"/>
  <c r="A22" i="21" s="1"/>
  <c r="A23" i="21" s="1"/>
  <c r="A24" i="21" s="1"/>
  <c r="A25" i="21" s="1"/>
  <c r="A26" i="21" s="1"/>
  <c r="A27" i="21" s="1"/>
  <c r="A28" i="21" s="1"/>
  <c r="A29" i="21" s="1"/>
  <c r="A30" i="21" s="1"/>
  <c r="A31" i="21" s="1"/>
  <c r="L31" i="22" l="1"/>
  <c r="L30" i="22"/>
  <c r="L29" i="22"/>
  <c r="L28" i="22"/>
  <c r="M28" i="22" s="1"/>
  <c r="L27" i="22"/>
  <c r="M27" i="22" s="1"/>
  <c r="L26" i="22"/>
  <c r="M26" i="22" s="1"/>
  <c r="M25" i="22"/>
  <c r="L25" i="22"/>
  <c r="L24" i="22"/>
  <c r="M24" i="22" s="1"/>
  <c r="L23" i="22"/>
  <c r="M23" i="22" s="1"/>
  <c r="L22" i="22"/>
  <c r="M22" i="22" s="1"/>
  <c r="M21" i="22"/>
  <c r="L21" i="22"/>
  <c r="L20" i="22"/>
  <c r="L19" i="22"/>
  <c r="M19" i="22" s="1"/>
  <c r="L18" i="22"/>
  <c r="N18" i="22" s="1"/>
  <c r="A14" i="22"/>
  <c r="A15" i="22" s="1"/>
  <c r="A16" i="22" s="1"/>
  <c r="A17" i="22" s="1"/>
  <c r="A18" i="22" s="1"/>
  <c r="A19" i="22" s="1"/>
  <c r="A20" i="22" s="1"/>
  <c r="A21" i="22" s="1"/>
  <c r="A22" i="22" s="1"/>
  <c r="A23" i="22" s="1"/>
  <c r="A24" i="22" s="1"/>
  <c r="A25" i="22" s="1"/>
  <c r="A26" i="22" s="1"/>
  <c r="A27" i="22" s="1"/>
  <c r="A28" i="22" s="1"/>
  <c r="A29" i="22" s="1"/>
  <c r="A30" i="22" s="1"/>
  <c r="A31" i="22" s="1"/>
  <c r="L31" i="23"/>
  <c r="L30" i="23"/>
  <c r="L29" i="23"/>
  <c r="M28" i="23"/>
  <c r="L28" i="23"/>
  <c r="L27" i="23"/>
  <c r="M27" i="23" s="1"/>
  <c r="L26" i="23"/>
  <c r="M26" i="23" s="1"/>
  <c r="L25" i="23"/>
  <c r="M25" i="23" s="1"/>
  <c r="M24" i="23"/>
  <c r="L24" i="23"/>
  <c r="L23" i="23"/>
  <c r="M23" i="23" s="1"/>
  <c r="L22" i="23"/>
  <c r="M22" i="23" s="1"/>
  <c r="L21" i="23"/>
  <c r="M21" i="23" s="1"/>
  <c r="L20" i="23"/>
  <c r="L19" i="23"/>
  <c r="M19" i="23" s="1"/>
  <c r="L18" i="23"/>
  <c r="N18" i="23" s="1"/>
  <c r="A14" i="23"/>
  <c r="A15" i="23" s="1"/>
  <c r="A16" i="23" s="1"/>
  <c r="A17" i="23" s="1"/>
  <c r="A18" i="23" s="1"/>
  <c r="A19" i="23" s="1"/>
  <c r="A20" i="23" s="1"/>
  <c r="A21" i="23" s="1"/>
  <c r="A22" i="23" s="1"/>
  <c r="A23" i="23" s="1"/>
  <c r="A24" i="23" s="1"/>
  <c r="A25" i="23" s="1"/>
  <c r="A26" i="23" s="1"/>
  <c r="A27" i="23" s="1"/>
  <c r="A28" i="23" s="1"/>
  <c r="A29" i="23" s="1"/>
  <c r="A30" i="23" s="1"/>
  <c r="A31" i="23" s="1"/>
  <c r="N18" i="16" l="1"/>
  <c r="L31" i="16" l="1"/>
  <c r="L30" i="16"/>
  <c r="L29" i="16"/>
  <c r="L28" i="16"/>
  <c r="M28" i="16" s="1"/>
  <c r="L27" i="16"/>
  <c r="M27" i="16" s="1"/>
  <c r="L26" i="16"/>
  <c r="M26" i="16" s="1"/>
  <c r="L25" i="16"/>
  <c r="M25" i="16" s="1"/>
  <c r="L24" i="16"/>
  <c r="M24" i="16" s="1"/>
  <c r="L23" i="16"/>
  <c r="M23" i="16" s="1"/>
  <c r="L22" i="16"/>
  <c r="M22" i="16" s="1"/>
  <c r="L21" i="16"/>
  <c r="M21" i="16" s="1"/>
  <c r="L20" i="16"/>
  <c r="L19" i="16"/>
  <c r="L18" i="16" l="1"/>
  <c r="A14" i="16" l="1"/>
  <c r="A15" i="16" s="1"/>
  <c r="A16" i="16" s="1"/>
  <c r="A17" i="16" s="1"/>
  <c r="A18" i="16" s="1"/>
  <c r="A19" i="16" s="1"/>
  <c r="A20" i="16" s="1"/>
  <c r="A21" i="16" s="1"/>
  <c r="A22" i="16" s="1"/>
  <c r="A23" i="16" s="1"/>
  <c r="A24" i="16" s="1"/>
  <c r="A25" i="16" s="1"/>
  <c r="A26" i="16" s="1"/>
  <c r="A27" i="16" s="1"/>
  <c r="A28" i="16" s="1"/>
  <c r="A29" i="16" s="1"/>
  <c r="A30" i="16" s="1"/>
  <c r="A31" i="16" s="1"/>
  <c r="M19" i="16"/>
  <c r="N26" i="18"/>
  <c r="N23" i="20"/>
  <c r="N24" i="20"/>
  <c r="N22" i="20"/>
  <c r="N25" i="20"/>
  <c r="N28" i="20"/>
  <c r="N27" i="20"/>
  <c r="N19" i="20"/>
</calcChain>
</file>

<file path=xl/sharedStrings.xml><?xml version="1.0" encoding="utf-8"?>
<sst xmlns="http://schemas.openxmlformats.org/spreadsheetml/2006/main" count="1176" uniqueCount="80">
  <si>
    <t xml:space="preserve"> </t>
  </si>
  <si>
    <t>Gerente</t>
  </si>
  <si>
    <t>Secretaria</t>
  </si>
  <si>
    <t>Auxiliar Financiera</t>
  </si>
  <si>
    <t>Auxiliar Administrativo</t>
  </si>
  <si>
    <t xml:space="preserve">Entrenador Nacional  </t>
  </si>
  <si>
    <t xml:space="preserve">Entrenador Selecciones  </t>
  </si>
  <si>
    <t xml:space="preserve">Psicólogo Entrenador  </t>
  </si>
  <si>
    <t xml:space="preserve">Entrenador </t>
  </si>
  <si>
    <t>Encargado de Polígonos</t>
  </si>
  <si>
    <t>Auxiliar de Polígonos</t>
  </si>
  <si>
    <t>Carlos Rolando Castellanos Dardón</t>
  </si>
  <si>
    <t>Alexander Ottoniel Gutiérrez Galindo</t>
  </si>
  <si>
    <t>011</t>
  </si>
  <si>
    <t>Funcionarios, Servidores Públicos, Empleados y Asesores</t>
  </si>
  <si>
    <t>Eduardo Alexander Chinchilla Muralles</t>
  </si>
  <si>
    <t>Vilma Licet                                     Villagrán Orozco</t>
  </si>
  <si>
    <t>Evelyn Briseyda                                     Patzán Alay</t>
  </si>
  <si>
    <t>Kestler Giovanni                                     Díaz Celada</t>
  </si>
  <si>
    <t>Erasmo Catarino                                     López Maldonado</t>
  </si>
  <si>
    <t>Raúl                                     Pineda Mijangos</t>
  </si>
  <si>
    <t>Toribio De Jesús                                     Del Cid Estrada</t>
  </si>
  <si>
    <t>Edgar David                                     Contreras Montoya</t>
  </si>
  <si>
    <t>Jorge Luis                                     López Abascal</t>
  </si>
  <si>
    <t>Pedro Antonio                                     Zayas Fernández</t>
  </si>
  <si>
    <t>Asesor en materia Administrativa y Financiera</t>
  </si>
  <si>
    <t>(Artículo 10, numeral 4 Ley de Acceso a la Información Pública)</t>
  </si>
  <si>
    <t>No se erogan gastos por Dietas</t>
  </si>
  <si>
    <t>Ad Honórem</t>
  </si>
  <si>
    <t>Presidente Comité Ejecutivo</t>
  </si>
  <si>
    <t>Tesorero Comité Ejecutivo</t>
  </si>
  <si>
    <t>Vocal I Comité Ejecutivo</t>
  </si>
  <si>
    <t>Vocal II Comité Ejecutivo</t>
  </si>
  <si>
    <t xml:space="preserve">No. </t>
  </si>
  <si>
    <t>RENGLÓN</t>
  </si>
  <si>
    <t>Empleado/
Servidor Público</t>
  </si>
  <si>
    <t>CARGO/ SERVICIOS PRESTADOS</t>
  </si>
  <si>
    <t>DEPENDENCIA</t>
  </si>
  <si>
    <t>BONIFICACIÓN PROFESIONAL</t>
  </si>
  <si>
    <t>HONORARIOS</t>
  </si>
  <si>
    <t xml:space="preserve">TOTAL 
INGRESO
</t>
  </si>
  <si>
    <t>TOTAL
DESCUENTOS</t>
  </si>
  <si>
    <t>LÍQUIDO</t>
  </si>
  <si>
    <t>OTRAS REMUNERACIONES
ECONÓMICAS</t>
  </si>
  <si>
    <t>MONTO 
VIÁTICOS</t>
  </si>
  <si>
    <t>NOMBRES 
Y APELLIDOS</t>
  </si>
  <si>
    <t>ASOTAC</t>
  </si>
  <si>
    <t>COG</t>
  </si>
  <si>
    <t>SUELDO
BASE</t>
  </si>
  <si>
    <t>HORAS
EXTRAS</t>
  </si>
  <si>
    <t>BONO PRODUCTIVIDAD</t>
  </si>
  <si>
    <t>BONO
MENSUAL</t>
  </si>
  <si>
    <t>PAGA
COG</t>
  </si>
  <si>
    <t>GASTOS DE BOLSILLO</t>
  </si>
  <si>
    <t>Vacante</t>
  </si>
  <si>
    <t>Jorge Augusto                                 Contreras Roldán</t>
  </si>
  <si>
    <t>Marco Antonio                          Gómez Estrada</t>
  </si>
  <si>
    <t>Pedro Manuel                      Coronado Fernández</t>
  </si>
  <si>
    <t>José Antonio                              Rivera Batres</t>
  </si>
  <si>
    <t>Secretario Comité Ejecutivo</t>
  </si>
  <si>
    <t>Coordinador Técnico</t>
  </si>
  <si>
    <t>Vigente Período 2020</t>
  </si>
  <si>
    <t>Elmer Arturo Ventura</t>
  </si>
  <si>
    <t>Coordinador Administrativo Financiero</t>
  </si>
  <si>
    <t>Diana Beatriz Amelia Calderon Vasques</t>
  </si>
  <si>
    <t>Información correspondientes a AGOSTO 2020</t>
  </si>
  <si>
    <t>Información correspondientes a JULIO 2020</t>
  </si>
  <si>
    <t>Información correspondientes a JUNIO 2020</t>
  </si>
  <si>
    <t>Maria de Los Angeles Salazar Grijalva</t>
  </si>
  <si>
    <t>Información correspondientes a ENERO 2020</t>
  </si>
  <si>
    <t>Información correspondientes a FEBRERO 2020</t>
  </si>
  <si>
    <t>Información correspondientes a MARZO 2020</t>
  </si>
  <si>
    <t>Información correspondientes ABRIL 2020</t>
  </si>
  <si>
    <t>Información correspondientes a MAYO 2020</t>
  </si>
  <si>
    <t>VIVIAN CAROLINA GARCÍA MORALES</t>
  </si>
  <si>
    <t>Coordinadora Administrativa Financiera</t>
  </si>
  <si>
    <t>Información correspondientes a SEPTIEMBRE 2020</t>
  </si>
  <si>
    <t>Información correspondientes a OCTUBRE 2020</t>
  </si>
  <si>
    <t>Información correspondientes a NOVIEMBRE 2020</t>
  </si>
  <si>
    <t>Información correspondientes a DICIEMBRE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</si>
</sst>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44" formatCode="_-&quot;Q&quot;* #,##0.00_-;\-&quot;Q&quot;* #,##0.00_-;_-&quot;Q&quot;* &quot;-&quot;??_-;_-@_-"/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8"/>
      <color indexed="8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9"/>
      <color indexed="8"/>
      <name val="Calibri"/>
      <family val="2"/>
      <scheme val="minor"/>
    </font>
    <font>
      <sz val="9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5">
    <xf numFmtId="0" fontId="0" fillId="0" borderId="0" xfId="0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43" fontId="0" fillId="0" borderId="1" xfId="1" applyFont="1" applyBorder="1" applyAlignment="1">
      <alignment vertical="center"/>
    </xf>
    <xf numFmtId="0" fontId="0" fillId="0" borderId="0" xfId="0" applyAlignment="1">
      <alignment horizontal="centerContinuous"/>
    </xf>
    <xf numFmtId="0" fontId="3" fillId="0" borderId="0" xfId="0" applyFont="1" applyAlignment="1">
      <alignment horizontal="centerContinuous"/>
    </xf>
    <xf numFmtId="0" fontId="0" fillId="0" borderId="0" xfId="0" applyBorder="1" applyAlignment="1">
      <alignment vertical="center"/>
    </xf>
    <xf numFmtId="0" fontId="2" fillId="0" borderId="0" xfId="0" applyFont="1" applyAlignment="1">
      <alignment horizontal="centerContinuous"/>
    </xf>
    <xf numFmtId="0" fontId="0" fillId="0" borderId="1" xfId="0" applyBorder="1" applyAlignment="1">
      <alignment wrapText="1"/>
    </xf>
    <xf numFmtId="0" fontId="0" fillId="0" borderId="1" xfId="0" applyBorder="1" applyAlignment="1">
      <alignment vertical="center" wrapText="1"/>
    </xf>
    <xf numFmtId="0" fontId="5" fillId="0" borderId="0" xfId="0" applyFont="1" applyAlignment="1">
      <alignment horizontal="centerContinuous"/>
    </xf>
    <xf numFmtId="41" fontId="5" fillId="0" borderId="0" xfId="1" applyNumberFormat="1" applyFont="1" applyAlignment="1">
      <alignment horizontal="centerContinuous"/>
    </xf>
    <xf numFmtId="0" fontId="0" fillId="0" borderId="0" xfId="0" applyFont="1"/>
    <xf numFmtId="0" fontId="0" fillId="0" borderId="0" xfId="0" applyFont="1" applyAlignment="1">
      <alignment horizontal="centerContinuous"/>
    </xf>
    <xf numFmtId="41" fontId="0" fillId="0" borderId="0" xfId="1" applyNumberFormat="1" applyFont="1" applyAlignment="1">
      <alignment horizontal="centerContinuous"/>
    </xf>
    <xf numFmtId="44" fontId="1" fillId="3" borderId="0" xfId="1" quotePrefix="1" applyNumberFormat="1" applyFont="1" applyFill="1" applyBorder="1" applyAlignment="1">
      <alignment vertical="center"/>
    </xf>
    <xf numFmtId="0" fontId="4" fillId="0" borderId="0" xfId="0" applyFont="1" applyAlignment="1">
      <alignment horizontal="centerContinuous"/>
    </xf>
    <xf numFmtId="0" fontId="0" fillId="0" borderId="1" xfId="0" applyFill="1" applyBorder="1" applyAlignment="1">
      <alignment wrapText="1"/>
    </xf>
    <xf numFmtId="43" fontId="0" fillId="0" borderId="1" xfId="1" applyFont="1" applyFill="1" applyBorder="1" applyAlignment="1">
      <alignment vertical="center"/>
    </xf>
    <xf numFmtId="0" fontId="0" fillId="0" borderId="0" xfId="0" applyFill="1"/>
    <xf numFmtId="0" fontId="6" fillId="0" borderId="1" xfId="0" quotePrefix="1" applyFont="1" applyBorder="1" applyAlignment="1">
      <alignment horizontal="center" vertical="center" wrapText="1"/>
    </xf>
    <xf numFmtId="0" fontId="8" fillId="0" borderId="0" xfId="0" applyFont="1" applyAlignment="1">
      <alignment horizontal="centerContinuous"/>
    </xf>
    <xf numFmtId="0" fontId="7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6" fillId="0" borderId="1" xfId="0" quotePrefix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10" fillId="0" borderId="1" xfId="0" applyFont="1" applyFill="1" applyBorder="1" applyAlignment="1">
      <alignment horizontal="center" vertical="center" wrapText="1"/>
    </xf>
    <xf numFmtId="44" fontId="1" fillId="0" borderId="0" xfId="1" quotePrefix="1" applyNumberFormat="1" applyFont="1" applyFill="1" applyBorder="1" applyAlignment="1">
      <alignment vertical="center"/>
    </xf>
    <xf numFmtId="0" fontId="2" fillId="0" borderId="0" xfId="0" applyFont="1" applyFill="1" applyAlignment="1">
      <alignment horizontal="centerContinuous"/>
    </xf>
    <xf numFmtId="0" fontId="5" fillId="0" borderId="0" xfId="0" applyFont="1" applyFill="1" applyAlignment="1">
      <alignment horizontal="centerContinuous"/>
    </xf>
    <xf numFmtId="41" fontId="5" fillId="0" borderId="0" xfId="1" applyNumberFormat="1" applyFont="1" applyFill="1" applyAlignment="1">
      <alignment horizontal="centerContinuous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textRotation="90" wrapText="1"/>
    </xf>
    <xf numFmtId="0" fontId="9" fillId="2" borderId="1" xfId="0" applyFont="1" applyFill="1" applyBorder="1" applyAlignment="1">
      <alignment horizontal="center" vertical="center" textRotation="90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textRotation="90" wrapText="1"/>
    </xf>
    <xf numFmtId="0" fontId="7" fillId="2" borderId="3" xfId="0" applyFont="1" applyFill="1" applyBorder="1" applyAlignment="1">
      <alignment horizontal="center" vertical="center" textRotation="90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ECECEC"/>
      <color rgb="FFE3E2C4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326653</xdr:colOff>
      <xdr:row>0</xdr:row>
      <xdr:rowOff>0</xdr:rowOff>
    </xdr:from>
    <xdr:to>
      <xdr:col>12</xdr:col>
      <xdr:colOff>697566</xdr:colOff>
      <xdr:row>4</xdr:row>
      <xdr:rowOff>238125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6753" y="0"/>
          <a:ext cx="10086413" cy="1724025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1098178</xdr:colOff>
      <xdr:row>0</xdr:row>
      <xdr:rowOff>0</xdr:rowOff>
    </xdr:from>
    <xdr:to>
      <xdr:col>13</xdr:col>
      <xdr:colOff>649941</xdr:colOff>
      <xdr:row>5</xdr:row>
      <xdr:rowOff>112058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98278" y="0"/>
          <a:ext cx="10086413" cy="1302683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1098178</xdr:colOff>
      <xdr:row>0</xdr:row>
      <xdr:rowOff>0</xdr:rowOff>
    </xdr:from>
    <xdr:to>
      <xdr:col>13</xdr:col>
      <xdr:colOff>649941</xdr:colOff>
      <xdr:row>5</xdr:row>
      <xdr:rowOff>112058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98278" y="0"/>
          <a:ext cx="10086413" cy="1302683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1098178</xdr:colOff>
      <xdr:row>0</xdr:row>
      <xdr:rowOff>0</xdr:rowOff>
    </xdr:from>
    <xdr:to>
      <xdr:col>13</xdr:col>
      <xdr:colOff>649941</xdr:colOff>
      <xdr:row>5</xdr:row>
      <xdr:rowOff>112058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98278" y="0"/>
          <a:ext cx="10086413" cy="130268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1098178</xdr:colOff>
      <xdr:row>0</xdr:row>
      <xdr:rowOff>0</xdr:rowOff>
    </xdr:from>
    <xdr:to>
      <xdr:col>13</xdr:col>
      <xdr:colOff>649941</xdr:colOff>
      <xdr:row>5</xdr:row>
      <xdr:rowOff>104775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98278" y="0"/>
          <a:ext cx="10086413" cy="19621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1098178</xdr:colOff>
      <xdr:row>0</xdr:row>
      <xdr:rowOff>1</xdr:rowOff>
    </xdr:from>
    <xdr:to>
      <xdr:col>13</xdr:col>
      <xdr:colOff>649941</xdr:colOff>
      <xdr:row>5</xdr:row>
      <xdr:rowOff>266700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98278" y="1"/>
          <a:ext cx="10086413" cy="212407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1098178</xdr:colOff>
      <xdr:row>0</xdr:row>
      <xdr:rowOff>0</xdr:rowOff>
    </xdr:from>
    <xdr:to>
      <xdr:col>13</xdr:col>
      <xdr:colOff>649941</xdr:colOff>
      <xdr:row>5</xdr:row>
      <xdr:rowOff>314324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98278" y="0"/>
          <a:ext cx="10086413" cy="217169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1098178</xdr:colOff>
      <xdr:row>0</xdr:row>
      <xdr:rowOff>0</xdr:rowOff>
    </xdr:from>
    <xdr:to>
      <xdr:col>13</xdr:col>
      <xdr:colOff>649941</xdr:colOff>
      <xdr:row>5</xdr:row>
      <xdr:rowOff>342900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98278" y="0"/>
          <a:ext cx="10086413" cy="220027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1098178</xdr:colOff>
      <xdr:row>0</xdr:row>
      <xdr:rowOff>0</xdr:rowOff>
    </xdr:from>
    <xdr:to>
      <xdr:col>13</xdr:col>
      <xdr:colOff>649941</xdr:colOff>
      <xdr:row>5</xdr:row>
      <xdr:rowOff>197783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98278" y="0"/>
          <a:ext cx="10086413" cy="158843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1098178</xdr:colOff>
      <xdr:row>0</xdr:row>
      <xdr:rowOff>0</xdr:rowOff>
    </xdr:from>
    <xdr:to>
      <xdr:col>13</xdr:col>
      <xdr:colOff>649941</xdr:colOff>
      <xdr:row>6</xdr:row>
      <xdr:rowOff>159683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98278" y="0"/>
          <a:ext cx="10086413" cy="1302683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1098178</xdr:colOff>
      <xdr:row>0</xdr:row>
      <xdr:rowOff>0</xdr:rowOff>
    </xdr:from>
    <xdr:to>
      <xdr:col>13</xdr:col>
      <xdr:colOff>649941</xdr:colOff>
      <xdr:row>5</xdr:row>
      <xdr:rowOff>112058</xdr:rowOff>
    </xdr:to>
    <xdr:pic>
      <xdr:nvPicPr>
        <xdr:cNvPr id="5" name="Imagen 4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2" y="0"/>
          <a:ext cx="10107704" cy="1288676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1098178</xdr:colOff>
      <xdr:row>0</xdr:row>
      <xdr:rowOff>0</xdr:rowOff>
    </xdr:from>
    <xdr:to>
      <xdr:col>13</xdr:col>
      <xdr:colOff>649941</xdr:colOff>
      <xdr:row>5</xdr:row>
      <xdr:rowOff>112058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98278" y="0"/>
          <a:ext cx="10086413" cy="13026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3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4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7"/>
  <sheetViews>
    <sheetView topLeftCell="A12" workbookViewId="0">
      <selection activeCell="C18" sqref="C18:N28"/>
    </sheetView>
  </sheetViews>
  <sheetFormatPr baseColWidth="10" defaultRowHeight="29.25" customHeight="1" x14ac:dyDescent="0.25"/>
  <cols>
    <col min="1" max="1" width="3.28515625" customWidth="1"/>
    <col min="2" max="2" width="8.7109375" customWidth="1"/>
    <col min="3" max="3" width="25.7109375" customWidth="1"/>
    <col min="4" max="4" width="26.7109375" customWidth="1"/>
    <col min="5" max="5" width="8.7109375" customWidth="1"/>
    <col min="6" max="6" width="12.7109375" customWidth="1"/>
    <col min="7" max="10" width="11.7109375" customWidth="1"/>
    <col min="11" max="11" width="12.28515625" customWidth="1"/>
    <col min="12" max="12" width="12.7109375" customWidth="1"/>
    <col min="13" max="13" width="12.28515625" customWidth="1"/>
    <col min="14" max="16" width="12.7109375" customWidth="1"/>
  </cols>
  <sheetData>
    <row r="1" spans="1:16" ht="29.25" customHeight="1" x14ac:dyDescent="0.3">
      <c r="A1" s="10"/>
      <c r="B1" s="10"/>
      <c r="C1" s="10"/>
      <c r="D1" s="10"/>
      <c r="E1" s="10"/>
      <c r="F1" s="10"/>
      <c r="G1" s="11"/>
      <c r="H1" s="10"/>
      <c r="I1" s="10"/>
      <c r="J1" s="10"/>
      <c r="K1" s="10"/>
      <c r="L1" s="10"/>
      <c r="M1" s="10"/>
      <c r="N1" s="10"/>
      <c r="O1" s="10"/>
      <c r="P1" s="10"/>
    </row>
    <row r="2" spans="1:16" ht="29.25" customHeight="1" x14ac:dyDescent="0.3">
      <c r="A2" s="10"/>
      <c r="B2" s="10"/>
      <c r="C2" s="10"/>
      <c r="D2" s="10"/>
      <c r="E2" s="10"/>
      <c r="F2" s="10"/>
      <c r="G2" s="11"/>
      <c r="H2" s="10"/>
      <c r="I2" s="10"/>
      <c r="J2" s="10"/>
      <c r="K2" s="10"/>
      <c r="L2" s="10"/>
      <c r="M2" s="10"/>
      <c r="N2" s="10"/>
      <c r="O2" s="10"/>
      <c r="P2" s="10"/>
    </row>
    <row r="3" spans="1:16" ht="29.25" customHeight="1" x14ac:dyDescent="0.3">
      <c r="A3" s="10"/>
      <c r="B3" s="10"/>
      <c r="C3" s="10"/>
      <c r="D3" s="10"/>
      <c r="E3" s="10"/>
      <c r="F3" s="10"/>
      <c r="G3" s="11"/>
      <c r="H3" s="10"/>
      <c r="I3" s="10"/>
      <c r="J3" s="10"/>
      <c r="K3" s="10"/>
      <c r="L3" s="10"/>
      <c r="M3" s="10"/>
      <c r="N3" s="10"/>
      <c r="O3" s="10"/>
      <c r="P3" s="10"/>
    </row>
    <row r="4" spans="1:16" ht="29.25" customHeight="1" x14ac:dyDescent="0.3">
      <c r="A4" s="10"/>
      <c r="B4" s="10"/>
      <c r="C4" s="10"/>
      <c r="D4" s="10"/>
      <c r="E4" s="10"/>
      <c r="F4" s="10"/>
      <c r="G4" s="11"/>
      <c r="H4" s="10"/>
      <c r="I4" s="10"/>
      <c r="J4" s="10"/>
      <c r="K4" s="10"/>
      <c r="L4" s="10"/>
      <c r="M4" s="10"/>
      <c r="N4" s="10"/>
      <c r="O4" s="10"/>
      <c r="P4" s="10"/>
    </row>
    <row r="5" spans="1:16" ht="29.25" customHeight="1" x14ac:dyDescent="0.3">
      <c r="A5" s="10"/>
      <c r="B5" s="10"/>
      <c r="C5" s="10"/>
      <c r="D5" s="10"/>
      <c r="E5" s="10"/>
      <c r="F5" s="10"/>
      <c r="G5" s="11"/>
      <c r="H5" s="10"/>
      <c r="I5" s="10"/>
      <c r="J5" s="10"/>
      <c r="K5" s="10"/>
      <c r="L5" s="10"/>
      <c r="M5" s="10"/>
      <c r="N5" s="10"/>
      <c r="O5" s="10"/>
      <c r="P5" s="10"/>
    </row>
    <row r="6" spans="1:16" s="19" customFormat="1" ht="29.25" customHeight="1" x14ac:dyDescent="0.3">
      <c r="A6" s="31"/>
      <c r="B6" s="31"/>
      <c r="C6" s="31"/>
      <c r="D6" s="31"/>
      <c r="E6" s="31"/>
      <c r="F6" s="31"/>
      <c r="G6" s="32"/>
      <c r="H6" s="31"/>
      <c r="I6" s="31"/>
      <c r="J6" s="31"/>
      <c r="K6" s="31"/>
      <c r="L6" s="31"/>
      <c r="M6" s="31"/>
      <c r="N6" s="31"/>
      <c r="O6" s="31"/>
      <c r="P6" s="31"/>
    </row>
    <row r="7" spans="1:16" ht="16.5" customHeight="1" x14ac:dyDescent="0.3">
      <c r="A7" s="10" t="s">
        <v>14</v>
      </c>
      <c r="B7" s="10"/>
      <c r="C7" s="10"/>
      <c r="D7" s="10"/>
      <c r="E7" s="10"/>
      <c r="F7" s="10"/>
      <c r="G7" s="11"/>
      <c r="H7" s="10"/>
      <c r="I7" s="10"/>
      <c r="J7" s="10"/>
      <c r="K7" s="10"/>
      <c r="L7" s="10"/>
      <c r="M7" s="10"/>
      <c r="N7" s="10"/>
      <c r="O7" s="10"/>
      <c r="P7" s="10"/>
    </row>
    <row r="8" spans="1:16" ht="15.75" customHeight="1" x14ac:dyDescent="0.3">
      <c r="A8" s="10" t="s">
        <v>69</v>
      </c>
      <c r="B8" s="10"/>
      <c r="C8" s="10"/>
      <c r="D8" s="10"/>
      <c r="E8" s="10"/>
      <c r="F8" s="10"/>
      <c r="G8" s="11"/>
      <c r="H8" s="10"/>
      <c r="I8" s="10"/>
      <c r="J8" s="10"/>
      <c r="K8" s="10"/>
      <c r="L8" s="10"/>
      <c r="M8" s="10"/>
      <c r="N8" s="10"/>
      <c r="O8" s="10"/>
      <c r="P8" s="10"/>
    </row>
    <row r="9" spans="1:16" s="12" customFormat="1" ht="9.75" customHeight="1" x14ac:dyDescent="0.25">
      <c r="A9" s="21" t="s">
        <v>27</v>
      </c>
      <c r="B9" s="13"/>
      <c r="C9" s="13"/>
      <c r="D9" s="13"/>
      <c r="E9" s="13"/>
      <c r="F9" s="13"/>
      <c r="G9" s="14"/>
      <c r="H9" s="13"/>
      <c r="I9" s="13"/>
      <c r="J9" s="13"/>
      <c r="K9" s="13"/>
      <c r="L9" s="13"/>
      <c r="M9" s="13"/>
      <c r="N9" s="13"/>
      <c r="O9" s="13"/>
      <c r="P9" s="13"/>
    </row>
    <row r="10" spans="1:16" s="12" customFormat="1" ht="29.25" customHeight="1" x14ac:dyDescent="0.25">
      <c r="A10" s="16"/>
      <c r="B10" s="13"/>
      <c r="C10" s="13"/>
      <c r="D10" s="14"/>
      <c r="E10" s="13"/>
      <c r="F10" s="13"/>
      <c r="G10" s="13"/>
      <c r="H10" s="13"/>
      <c r="I10" s="13"/>
      <c r="J10" s="13"/>
      <c r="K10" s="13"/>
      <c r="L10" s="13"/>
      <c r="M10" s="13"/>
    </row>
    <row r="11" spans="1:16" s="12" customFormat="1" ht="29.25" customHeight="1" x14ac:dyDescent="0.25">
      <c r="A11" s="38" t="s">
        <v>33</v>
      </c>
      <c r="B11" s="39" t="s">
        <v>34</v>
      </c>
      <c r="C11" s="33" t="s">
        <v>35</v>
      </c>
      <c r="D11" s="42" t="s">
        <v>36</v>
      </c>
      <c r="E11" s="43" t="s">
        <v>37</v>
      </c>
      <c r="F11" s="38" t="s">
        <v>48</v>
      </c>
      <c r="G11" s="38" t="s">
        <v>49</v>
      </c>
      <c r="H11" s="38" t="s">
        <v>51</v>
      </c>
      <c r="I11" s="38" t="s">
        <v>50</v>
      </c>
      <c r="J11" s="38" t="s">
        <v>38</v>
      </c>
      <c r="K11" s="38" t="s">
        <v>39</v>
      </c>
      <c r="L11" s="38" t="s">
        <v>40</v>
      </c>
      <c r="M11" s="38" t="s">
        <v>41</v>
      </c>
      <c r="N11" s="38" t="s">
        <v>42</v>
      </c>
      <c r="O11" s="40" t="s">
        <v>43</v>
      </c>
      <c r="P11" s="41"/>
    </row>
    <row r="12" spans="1:16" s="12" customFormat="1" ht="29.25" customHeight="1" x14ac:dyDescent="0.25">
      <c r="A12" s="38"/>
      <c r="B12" s="39"/>
      <c r="C12" s="33" t="s">
        <v>45</v>
      </c>
      <c r="D12" s="42"/>
      <c r="E12" s="44"/>
      <c r="F12" s="38"/>
      <c r="G12" s="38"/>
      <c r="H12" s="38"/>
      <c r="I12" s="39"/>
      <c r="J12" s="38"/>
      <c r="K12" s="39"/>
      <c r="L12" s="39"/>
      <c r="M12" s="39"/>
      <c r="N12" s="39"/>
      <c r="O12" s="22" t="s">
        <v>44</v>
      </c>
      <c r="P12" s="22" t="s">
        <v>53</v>
      </c>
    </row>
    <row r="13" spans="1:16" ht="29.25" customHeight="1" x14ac:dyDescent="0.25">
      <c r="A13" s="1">
        <v>1</v>
      </c>
      <c r="B13" s="20" t="s">
        <v>28</v>
      </c>
      <c r="C13" s="8" t="s">
        <v>55</v>
      </c>
      <c r="D13" s="1" t="s">
        <v>29</v>
      </c>
      <c r="E13" s="2" t="s">
        <v>46</v>
      </c>
      <c r="F13" s="3">
        <v>0</v>
      </c>
      <c r="G13" s="3"/>
      <c r="H13" s="3"/>
      <c r="I13" s="3"/>
      <c r="J13" s="3"/>
      <c r="K13" s="3"/>
      <c r="L13" s="3"/>
      <c r="M13" s="3"/>
      <c r="N13" s="3"/>
      <c r="O13" s="3"/>
      <c r="P13" s="3"/>
    </row>
    <row r="14" spans="1:16" ht="29.25" customHeight="1" x14ac:dyDescent="0.25">
      <c r="A14" s="1">
        <f>A13+1</f>
        <v>2</v>
      </c>
      <c r="B14" s="20" t="s">
        <v>28</v>
      </c>
      <c r="C14" s="9" t="s">
        <v>56</v>
      </c>
      <c r="D14" s="1" t="s">
        <v>30</v>
      </c>
      <c r="E14" s="2" t="s">
        <v>46</v>
      </c>
      <c r="F14" s="3">
        <v>0</v>
      </c>
      <c r="G14" s="3"/>
      <c r="H14" s="3"/>
      <c r="I14" s="3"/>
      <c r="J14" s="3"/>
      <c r="K14" s="3"/>
      <c r="L14" s="3"/>
      <c r="M14" s="3"/>
      <c r="N14" s="3"/>
      <c r="O14" s="3"/>
      <c r="P14" s="3"/>
    </row>
    <row r="15" spans="1:16" ht="29.25" customHeight="1" x14ac:dyDescent="0.25">
      <c r="A15" s="1">
        <f t="shared" ref="A15:A31" si="0">A14+1</f>
        <v>3</v>
      </c>
      <c r="B15" s="20" t="s">
        <v>28</v>
      </c>
      <c r="C15" s="9" t="s">
        <v>57</v>
      </c>
      <c r="D15" s="1" t="s">
        <v>59</v>
      </c>
      <c r="E15" s="2" t="s">
        <v>46</v>
      </c>
      <c r="F15" s="3">
        <v>0</v>
      </c>
      <c r="G15" s="3"/>
      <c r="H15" s="3"/>
      <c r="I15" s="3"/>
      <c r="J15" s="3"/>
      <c r="K15" s="3"/>
      <c r="L15" s="3"/>
      <c r="M15" s="3"/>
      <c r="N15" s="3"/>
      <c r="O15" s="3"/>
      <c r="P15" s="3"/>
    </row>
    <row r="16" spans="1:16" ht="29.25" customHeight="1" x14ac:dyDescent="0.25">
      <c r="A16" s="1">
        <f t="shared" si="0"/>
        <v>4</v>
      </c>
      <c r="B16" s="20" t="s">
        <v>28</v>
      </c>
      <c r="C16" s="9" t="s">
        <v>54</v>
      </c>
      <c r="D16" s="1" t="s">
        <v>31</v>
      </c>
      <c r="E16" s="2" t="s">
        <v>46</v>
      </c>
      <c r="F16" s="3">
        <v>0</v>
      </c>
      <c r="G16" s="3"/>
      <c r="H16" s="3"/>
      <c r="I16" s="3"/>
      <c r="J16" s="3"/>
      <c r="K16" s="3"/>
      <c r="L16" s="3"/>
      <c r="M16" s="3"/>
      <c r="N16" s="3"/>
      <c r="O16" s="3"/>
      <c r="P16" s="3"/>
    </row>
    <row r="17" spans="1:16" s="19" customFormat="1" ht="29.25" customHeight="1" x14ac:dyDescent="0.25">
      <c r="A17" s="24">
        <f t="shared" si="0"/>
        <v>5</v>
      </c>
      <c r="B17" s="26" t="s">
        <v>28</v>
      </c>
      <c r="C17" s="27" t="s">
        <v>58</v>
      </c>
      <c r="D17" s="24" t="s">
        <v>32</v>
      </c>
      <c r="E17" s="25" t="s">
        <v>46</v>
      </c>
      <c r="F17" s="18">
        <v>0</v>
      </c>
      <c r="G17" s="18"/>
      <c r="H17" s="18"/>
      <c r="I17" s="18"/>
      <c r="J17" s="18"/>
      <c r="K17" s="18"/>
      <c r="L17" s="18"/>
      <c r="M17" s="18"/>
      <c r="N17" s="18"/>
      <c r="O17" s="18"/>
      <c r="P17" s="18"/>
    </row>
    <row r="18" spans="1:16" s="19" customFormat="1" ht="29.25" customHeight="1" x14ac:dyDescent="0.25">
      <c r="A18" s="24">
        <f t="shared" si="0"/>
        <v>6</v>
      </c>
      <c r="B18" s="25" t="s">
        <v>13</v>
      </c>
      <c r="C18" s="17" t="s">
        <v>68</v>
      </c>
      <c r="D18" s="24" t="s">
        <v>1</v>
      </c>
      <c r="E18" s="25" t="s">
        <v>46</v>
      </c>
      <c r="F18" s="18">
        <v>8175</v>
      </c>
      <c r="G18" s="18">
        <v>0</v>
      </c>
      <c r="H18" s="18">
        <v>2800</v>
      </c>
      <c r="I18" s="18">
        <v>500</v>
      </c>
      <c r="J18" s="18">
        <v>0</v>
      </c>
      <c r="K18" s="18"/>
      <c r="L18" s="18">
        <f>SUM(F18:K18)</f>
        <v>11475</v>
      </c>
      <c r="M18" s="18">
        <v>760.94</v>
      </c>
      <c r="N18" s="18">
        <f>+L18-M18</f>
        <v>10714.06</v>
      </c>
      <c r="O18" s="18"/>
      <c r="P18" s="18"/>
    </row>
    <row r="19" spans="1:16" s="19" customFormat="1" ht="29.25" customHeight="1" x14ac:dyDescent="0.25">
      <c r="A19" s="24">
        <f t="shared" si="0"/>
        <v>7</v>
      </c>
      <c r="B19" s="25" t="s">
        <v>13</v>
      </c>
      <c r="C19" s="17" t="s">
        <v>12</v>
      </c>
      <c r="D19" s="24" t="s">
        <v>60</v>
      </c>
      <c r="E19" s="25" t="s">
        <v>46</v>
      </c>
      <c r="F19" s="18">
        <v>10966</v>
      </c>
      <c r="G19" s="18">
        <f>102.81+502.59</f>
        <v>605.4</v>
      </c>
      <c r="H19" s="18">
        <v>1550</v>
      </c>
      <c r="I19" s="18">
        <v>0</v>
      </c>
      <c r="J19" s="18">
        <v>375</v>
      </c>
      <c r="K19" s="18"/>
      <c r="L19" s="18">
        <f t="shared" ref="L19:L31" si="1">SUM(F19:K19)</f>
        <v>13496.4</v>
      </c>
      <c r="M19" s="18">
        <v>987.28</v>
      </c>
      <c r="N19" s="18">
        <v>12509.12</v>
      </c>
      <c r="O19" s="18"/>
      <c r="P19" s="18"/>
    </row>
    <row r="20" spans="1:16" s="19" customFormat="1" ht="29.25" customHeight="1" x14ac:dyDescent="0.25">
      <c r="A20" s="24">
        <f t="shared" si="0"/>
        <v>8</v>
      </c>
      <c r="B20" s="25" t="s">
        <v>13</v>
      </c>
      <c r="C20" s="17" t="s">
        <v>74</v>
      </c>
      <c r="D20" s="17" t="s">
        <v>75</v>
      </c>
      <c r="E20" s="25" t="s">
        <v>46</v>
      </c>
      <c r="F20" s="18">
        <v>8082</v>
      </c>
      <c r="G20" s="18">
        <v>0</v>
      </c>
      <c r="H20" s="18">
        <v>1800</v>
      </c>
      <c r="I20" s="18">
        <v>500</v>
      </c>
      <c r="J20" s="18">
        <v>0</v>
      </c>
      <c r="K20" s="18"/>
      <c r="L20" s="18">
        <f t="shared" si="1"/>
        <v>10382</v>
      </c>
      <c r="M20" s="18">
        <f>390.36+139.53+311.67</f>
        <v>841.56</v>
      </c>
      <c r="N20" s="18">
        <v>9540.44</v>
      </c>
      <c r="O20" s="18"/>
      <c r="P20" s="18"/>
    </row>
    <row r="21" spans="1:16" s="19" customFormat="1" ht="29.25" customHeight="1" x14ac:dyDescent="0.25">
      <c r="A21" s="24">
        <f t="shared" si="0"/>
        <v>9</v>
      </c>
      <c r="B21" s="25" t="s">
        <v>13</v>
      </c>
      <c r="C21" s="17" t="s">
        <v>17</v>
      </c>
      <c r="D21" s="24" t="s">
        <v>3</v>
      </c>
      <c r="E21" s="25" t="s">
        <v>46</v>
      </c>
      <c r="F21" s="18">
        <v>4243</v>
      </c>
      <c r="G21" s="18">
        <v>0</v>
      </c>
      <c r="H21" s="18">
        <v>1550</v>
      </c>
      <c r="I21" s="18">
        <v>500</v>
      </c>
      <c r="J21" s="18">
        <v>0</v>
      </c>
      <c r="K21" s="18"/>
      <c r="L21" s="18">
        <f t="shared" si="1"/>
        <v>6293</v>
      </c>
      <c r="M21" s="18">
        <f>ROUND((L21-N21),2)</f>
        <v>406.01</v>
      </c>
      <c r="N21" s="18">
        <v>5886.99</v>
      </c>
      <c r="O21" s="18"/>
      <c r="P21" s="18"/>
    </row>
    <row r="22" spans="1:16" s="19" customFormat="1" ht="29.25" customHeight="1" x14ac:dyDescent="0.25">
      <c r="A22" s="24">
        <f t="shared" si="0"/>
        <v>10</v>
      </c>
      <c r="B22" s="25" t="s">
        <v>13</v>
      </c>
      <c r="C22" s="17" t="s">
        <v>18</v>
      </c>
      <c r="D22" s="24" t="s">
        <v>4</v>
      </c>
      <c r="E22" s="25" t="s">
        <v>46</v>
      </c>
      <c r="F22" s="18">
        <v>3020</v>
      </c>
      <c r="G22" s="18">
        <f>28.32+138.44</f>
        <v>166.76</v>
      </c>
      <c r="H22" s="18">
        <v>1550</v>
      </c>
      <c r="I22" s="18">
        <v>0</v>
      </c>
      <c r="J22" s="18">
        <v>0</v>
      </c>
      <c r="K22" s="18"/>
      <c r="L22" s="18">
        <f t="shared" si="1"/>
        <v>4736.76</v>
      </c>
      <c r="M22" s="18">
        <v>245.13</v>
      </c>
      <c r="N22" s="18">
        <v>4491.63</v>
      </c>
      <c r="O22" s="18"/>
      <c r="P22" s="18"/>
    </row>
    <row r="23" spans="1:16" s="19" customFormat="1" ht="29.25" customHeight="1" x14ac:dyDescent="0.25">
      <c r="A23" s="24">
        <f t="shared" si="0"/>
        <v>11</v>
      </c>
      <c r="B23" s="25" t="s">
        <v>13</v>
      </c>
      <c r="C23" s="17" t="s">
        <v>16</v>
      </c>
      <c r="D23" s="24" t="s">
        <v>2</v>
      </c>
      <c r="E23" s="25" t="s">
        <v>46</v>
      </c>
      <c r="F23" s="18">
        <v>3531</v>
      </c>
      <c r="G23" s="18">
        <v>0</v>
      </c>
      <c r="H23" s="18">
        <v>1550</v>
      </c>
      <c r="I23" s="18">
        <v>0</v>
      </c>
      <c r="J23" s="18">
        <v>0</v>
      </c>
      <c r="K23" s="18"/>
      <c r="L23" s="18">
        <f t="shared" si="1"/>
        <v>5081</v>
      </c>
      <c r="M23" s="18">
        <f t="shared" ref="M23:M26" si="2">ROUND((L23-N23),2)</f>
        <v>223.99</v>
      </c>
      <c r="N23" s="18">
        <v>4857.01</v>
      </c>
      <c r="O23" s="18"/>
      <c r="P23" s="18"/>
    </row>
    <row r="24" spans="1:16" s="19" customFormat="1" ht="29.25" customHeight="1" x14ac:dyDescent="0.25">
      <c r="A24" s="24">
        <f t="shared" si="0"/>
        <v>12</v>
      </c>
      <c r="B24" s="25" t="s">
        <v>13</v>
      </c>
      <c r="C24" s="17" t="s">
        <v>19</v>
      </c>
      <c r="D24" s="24" t="s">
        <v>8</v>
      </c>
      <c r="E24" s="25" t="s">
        <v>46</v>
      </c>
      <c r="F24" s="18">
        <v>5697</v>
      </c>
      <c r="G24" s="18">
        <f>53.42+261.14</f>
        <v>314.56</v>
      </c>
      <c r="H24" s="18">
        <v>1800</v>
      </c>
      <c r="I24" s="18">
        <v>500</v>
      </c>
      <c r="J24" s="18">
        <v>0</v>
      </c>
      <c r="K24" s="18"/>
      <c r="L24" s="18">
        <f t="shared" si="1"/>
        <v>8311.5600000000013</v>
      </c>
      <c r="M24" s="18">
        <v>489.78</v>
      </c>
      <c r="N24" s="18">
        <v>7821.78</v>
      </c>
      <c r="O24" s="18"/>
      <c r="P24" s="18"/>
    </row>
    <row r="25" spans="1:16" s="19" customFormat="1" ht="29.25" customHeight="1" x14ac:dyDescent="0.25">
      <c r="A25" s="24">
        <f t="shared" si="0"/>
        <v>13</v>
      </c>
      <c r="B25" s="25" t="s">
        <v>13</v>
      </c>
      <c r="C25" s="17" t="s">
        <v>20</v>
      </c>
      <c r="D25" s="24" t="s">
        <v>5</v>
      </c>
      <c r="E25" s="25" t="s">
        <v>46</v>
      </c>
      <c r="F25" s="18">
        <v>7392</v>
      </c>
      <c r="G25" s="18">
        <f>231+308</f>
        <v>539</v>
      </c>
      <c r="H25" s="18">
        <v>2300</v>
      </c>
      <c r="I25" s="18">
        <v>500</v>
      </c>
      <c r="J25" s="18">
        <v>0</v>
      </c>
      <c r="K25" s="18"/>
      <c r="L25" s="18">
        <f t="shared" si="1"/>
        <v>10731</v>
      </c>
      <c r="M25" s="18">
        <v>689.04</v>
      </c>
      <c r="N25" s="18">
        <v>10041.959999999999</v>
      </c>
      <c r="O25" s="18"/>
      <c r="P25" s="18"/>
    </row>
    <row r="26" spans="1:16" s="19" customFormat="1" ht="29.25" customHeight="1" x14ac:dyDescent="0.25">
      <c r="A26" s="24">
        <f t="shared" si="0"/>
        <v>14</v>
      </c>
      <c r="B26" s="25" t="s">
        <v>13</v>
      </c>
      <c r="C26" s="17" t="s">
        <v>11</v>
      </c>
      <c r="D26" s="24" t="s">
        <v>10</v>
      </c>
      <c r="E26" s="25" t="s">
        <v>46</v>
      </c>
      <c r="F26" s="18">
        <v>6768</v>
      </c>
      <c r="G26" s="18">
        <v>0</v>
      </c>
      <c r="H26" s="18">
        <v>1550</v>
      </c>
      <c r="I26" s="18">
        <v>0</v>
      </c>
      <c r="J26" s="18">
        <v>0</v>
      </c>
      <c r="K26" s="18"/>
      <c r="L26" s="18">
        <f t="shared" si="1"/>
        <v>8318</v>
      </c>
      <c r="M26" s="18">
        <f t="shared" si="2"/>
        <v>534.36</v>
      </c>
      <c r="N26" s="18">
        <v>7783.6399999999994</v>
      </c>
      <c r="O26" s="18"/>
      <c r="P26" s="18"/>
    </row>
    <row r="27" spans="1:16" s="19" customFormat="1" ht="29.25" customHeight="1" x14ac:dyDescent="0.25">
      <c r="A27" s="24">
        <f t="shared" si="0"/>
        <v>15</v>
      </c>
      <c r="B27" s="25" t="s">
        <v>13</v>
      </c>
      <c r="C27" s="17" t="s">
        <v>15</v>
      </c>
      <c r="D27" s="24" t="s">
        <v>9</v>
      </c>
      <c r="E27" s="25" t="s">
        <v>46</v>
      </c>
      <c r="F27" s="18">
        <v>2825.1</v>
      </c>
      <c r="G27" s="18">
        <f>26.49+129.47</f>
        <v>155.96</v>
      </c>
      <c r="H27" s="18">
        <v>1550</v>
      </c>
      <c r="I27" s="18">
        <v>0</v>
      </c>
      <c r="J27" s="18">
        <v>0</v>
      </c>
      <c r="K27" s="18"/>
      <c r="L27" s="18">
        <f t="shared" si="1"/>
        <v>4531.0599999999995</v>
      </c>
      <c r="M27" s="18">
        <v>164.46</v>
      </c>
      <c r="N27" s="18">
        <v>4366.6000000000004</v>
      </c>
      <c r="O27" s="18"/>
      <c r="P27" s="18"/>
    </row>
    <row r="28" spans="1:16" s="19" customFormat="1" ht="29.25" customHeight="1" x14ac:dyDescent="0.25">
      <c r="A28" s="24">
        <f t="shared" si="0"/>
        <v>16</v>
      </c>
      <c r="B28" s="25" t="s">
        <v>13</v>
      </c>
      <c r="C28" s="17" t="s">
        <v>21</v>
      </c>
      <c r="D28" s="24" t="s">
        <v>10</v>
      </c>
      <c r="E28" s="25" t="s">
        <v>46</v>
      </c>
      <c r="F28" s="18">
        <v>2829</v>
      </c>
      <c r="G28" s="18">
        <v>53.04</v>
      </c>
      <c r="H28" s="18">
        <v>1550</v>
      </c>
      <c r="I28" s="18">
        <v>0</v>
      </c>
      <c r="J28" s="18">
        <v>0</v>
      </c>
      <c r="K28" s="18"/>
      <c r="L28" s="18">
        <f t="shared" si="1"/>
        <v>4432.04</v>
      </c>
      <c r="M28" s="18">
        <v>159.44999999999999</v>
      </c>
      <c r="N28" s="18">
        <v>4272.59</v>
      </c>
      <c r="O28" s="18"/>
      <c r="P28" s="18"/>
    </row>
    <row r="29" spans="1:16" s="19" customFormat="1" ht="29.25" customHeight="1" x14ac:dyDescent="0.25">
      <c r="A29" s="24">
        <f t="shared" si="0"/>
        <v>17</v>
      </c>
      <c r="B29" s="25">
        <v>184</v>
      </c>
      <c r="C29" s="17" t="s">
        <v>22</v>
      </c>
      <c r="D29" s="17" t="s">
        <v>25</v>
      </c>
      <c r="E29" s="25" t="s">
        <v>46</v>
      </c>
      <c r="F29" s="18" t="s">
        <v>0</v>
      </c>
      <c r="G29" s="18"/>
      <c r="H29" s="18"/>
      <c r="I29" s="18"/>
      <c r="J29" s="18"/>
      <c r="K29" s="18">
        <v>0</v>
      </c>
      <c r="L29" s="18">
        <f t="shared" si="1"/>
        <v>0</v>
      </c>
      <c r="M29" s="18"/>
      <c r="N29" s="18"/>
      <c r="O29" s="18"/>
      <c r="P29" s="18"/>
    </row>
    <row r="30" spans="1:16" s="19" customFormat="1" ht="29.25" customHeight="1" x14ac:dyDescent="0.25">
      <c r="A30" s="24">
        <f t="shared" si="0"/>
        <v>18</v>
      </c>
      <c r="B30" s="25">
        <v>189</v>
      </c>
      <c r="C30" s="17" t="s">
        <v>23</v>
      </c>
      <c r="D30" s="24" t="s">
        <v>7</v>
      </c>
      <c r="E30" s="25" t="s">
        <v>46</v>
      </c>
      <c r="F30" s="18"/>
      <c r="G30" s="18"/>
      <c r="H30" s="18"/>
      <c r="I30" s="18"/>
      <c r="J30" s="18"/>
      <c r="K30" s="18">
        <v>0</v>
      </c>
      <c r="L30" s="18">
        <f t="shared" si="1"/>
        <v>0</v>
      </c>
      <c r="M30" s="18"/>
      <c r="N30" s="18"/>
      <c r="O30" s="18">
        <v>0</v>
      </c>
      <c r="P30" s="18"/>
    </row>
    <row r="31" spans="1:16" s="19" customFormat="1" ht="29.25" customHeight="1" x14ac:dyDescent="0.25">
      <c r="A31" s="24">
        <f t="shared" si="0"/>
        <v>19</v>
      </c>
      <c r="B31" s="28" t="s">
        <v>52</v>
      </c>
      <c r="C31" s="17" t="s">
        <v>24</v>
      </c>
      <c r="D31" s="24" t="s">
        <v>6</v>
      </c>
      <c r="E31" s="25" t="s">
        <v>47</v>
      </c>
      <c r="F31" s="18"/>
      <c r="G31" s="18"/>
      <c r="H31" s="18"/>
      <c r="I31" s="18"/>
      <c r="J31" s="18"/>
      <c r="K31" s="18">
        <v>0</v>
      </c>
      <c r="L31" s="18">
        <f t="shared" si="1"/>
        <v>0</v>
      </c>
      <c r="M31" s="18"/>
      <c r="N31" s="18"/>
      <c r="O31" s="18">
        <v>0</v>
      </c>
      <c r="P31" s="18"/>
    </row>
    <row r="32" spans="1:16" ht="29.25" customHeight="1" x14ac:dyDescent="0.25">
      <c r="K32" s="19"/>
      <c r="L32" s="19"/>
      <c r="M32" s="19"/>
    </row>
    <row r="34" spans="1:16" ht="29.25" customHeight="1" x14ac:dyDescent="0.25">
      <c r="A34" s="19"/>
      <c r="B34" s="19"/>
      <c r="P34" s="19"/>
    </row>
    <row r="35" spans="1:16" s="6" customFormat="1" ht="29.25" customHeight="1" x14ac:dyDescent="0.25">
      <c r="A35" s="19"/>
      <c r="B35" s="19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29"/>
    </row>
    <row r="36" spans="1:16" ht="29.25" customHeight="1" x14ac:dyDescent="0.25">
      <c r="A36" s="19"/>
      <c r="B36" s="19"/>
      <c r="C36" s="30" t="s">
        <v>26</v>
      </c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19"/>
    </row>
    <row r="37" spans="1:16" ht="29.25" customHeight="1" x14ac:dyDescent="0.25">
      <c r="B37" s="5"/>
      <c r="C37" s="7" t="s">
        <v>61</v>
      </c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</row>
  </sheetData>
  <mergeCells count="14">
    <mergeCell ref="G11:G12"/>
    <mergeCell ref="A11:A12"/>
    <mergeCell ref="B11:B12"/>
    <mergeCell ref="D11:D12"/>
    <mergeCell ref="E11:E12"/>
    <mergeCell ref="F11:F12"/>
    <mergeCell ref="N11:N12"/>
    <mergeCell ref="O11:P11"/>
    <mergeCell ref="H11:H12"/>
    <mergeCell ref="I11:I12"/>
    <mergeCell ref="J11:J12"/>
    <mergeCell ref="K11:K12"/>
    <mergeCell ref="L11:L12"/>
    <mergeCell ref="M11:M12"/>
  </mergeCells>
  <pageMargins left="0.7" right="0.7" top="0.75" bottom="0.75" header="0.3" footer="0.3"/>
  <ignoredErrors>
    <ignoredError sqref="M20" formula="1"/>
  </ignoredErrors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7"/>
  <sheetViews>
    <sheetView showGridLines="0" topLeftCell="A14" zoomScale="85" zoomScaleNormal="85" workbookViewId="0">
      <selection activeCell="J20" sqref="J20"/>
    </sheetView>
  </sheetViews>
  <sheetFormatPr baseColWidth="10" defaultRowHeight="15" x14ac:dyDescent="0.25"/>
  <cols>
    <col min="1" max="1" width="3.28515625" customWidth="1"/>
    <col min="2" max="2" width="8.7109375" customWidth="1"/>
    <col min="3" max="3" width="25.7109375" customWidth="1"/>
    <col min="4" max="4" width="26.7109375" customWidth="1"/>
    <col min="5" max="5" width="8.7109375" customWidth="1"/>
    <col min="6" max="6" width="12.7109375" customWidth="1"/>
    <col min="7" max="10" width="11.7109375" customWidth="1"/>
    <col min="11" max="11" width="12.28515625" customWidth="1"/>
    <col min="12" max="12" width="12.7109375" customWidth="1"/>
    <col min="13" max="13" width="12.28515625" customWidth="1"/>
    <col min="14" max="16" width="12.7109375" customWidth="1"/>
  </cols>
  <sheetData>
    <row r="1" spans="1:16" ht="18.75" x14ac:dyDescent="0.3">
      <c r="A1" s="10"/>
      <c r="B1" s="10"/>
      <c r="C1" s="10"/>
      <c r="D1" s="10"/>
      <c r="E1" s="10"/>
      <c r="F1" s="10"/>
      <c r="G1" s="11"/>
      <c r="H1" s="10"/>
      <c r="I1" s="10"/>
      <c r="J1" s="10"/>
      <c r="K1" s="10"/>
      <c r="L1" s="10"/>
      <c r="M1" s="10"/>
      <c r="N1" s="10"/>
      <c r="O1" s="10"/>
      <c r="P1" s="10"/>
    </row>
    <row r="2" spans="1:16" ht="18.75" x14ac:dyDescent="0.3">
      <c r="A2" s="10"/>
      <c r="B2" s="10"/>
      <c r="C2" s="10"/>
      <c r="D2" s="10"/>
      <c r="E2" s="10"/>
      <c r="F2" s="10"/>
      <c r="G2" s="11"/>
      <c r="H2" s="10"/>
      <c r="I2" s="10"/>
      <c r="J2" s="10"/>
      <c r="K2" s="10"/>
      <c r="L2" s="10"/>
      <c r="M2" s="10"/>
      <c r="N2" s="10"/>
      <c r="O2" s="10"/>
      <c r="P2" s="10"/>
    </row>
    <row r="3" spans="1:16" ht="18.75" x14ac:dyDescent="0.3">
      <c r="A3" s="10"/>
      <c r="B3" s="10"/>
      <c r="C3" s="10"/>
      <c r="D3" s="10"/>
      <c r="E3" s="10"/>
      <c r="F3" s="10"/>
      <c r="G3" s="11"/>
      <c r="H3" s="10"/>
      <c r="I3" s="10"/>
      <c r="J3" s="10"/>
      <c r="K3" s="10"/>
      <c r="L3" s="10"/>
      <c r="M3" s="10"/>
      <c r="N3" s="10"/>
      <c r="O3" s="10"/>
      <c r="P3" s="10"/>
    </row>
    <row r="4" spans="1:16" ht="18.75" x14ac:dyDescent="0.3">
      <c r="A4" s="10"/>
      <c r="B4" s="10"/>
      <c r="C4" s="10"/>
      <c r="D4" s="10"/>
      <c r="E4" s="10"/>
      <c r="F4" s="10"/>
      <c r="G4" s="11"/>
      <c r="H4" s="10"/>
      <c r="I4" s="10"/>
      <c r="J4" s="10"/>
      <c r="K4" s="10"/>
      <c r="L4" s="10"/>
      <c r="M4" s="10"/>
      <c r="N4" s="10"/>
      <c r="O4" s="10"/>
      <c r="P4" s="10"/>
    </row>
    <row r="5" spans="1:16" ht="18.75" x14ac:dyDescent="0.3">
      <c r="A5" s="10"/>
      <c r="B5" s="10"/>
      <c r="C5" s="10"/>
      <c r="D5" s="10"/>
      <c r="E5" s="10"/>
      <c r="F5" s="10"/>
      <c r="G5" s="11"/>
      <c r="H5" s="10"/>
      <c r="I5" s="10"/>
      <c r="J5" s="10"/>
      <c r="K5" s="10"/>
      <c r="L5" s="10"/>
      <c r="M5" s="10"/>
      <c r="N5" s="10"/>
      <c r="O5" s="10"/>
      <c r="P5" s="10"/>
    </row>
    <row r="6" spans="1:16" s="19" customFormat="1" ht="18.75" x14ac:dyDescent="0.3">
      <c r="A6" s="31"/>
      <c r="B6" s="31"/>
      <c r="C6" s="31"/>
      <c r="D6" s="31"/>
      <c r="E6" s="31"/>
      <c r="F6" s="31"/>
      <c r="G6" s="32"/>
      <c r="H6" s="31"/>
      <c r="I6" s="31"/>
      <c r="J6" s="31"/>
      <c r="K6" s="31"/>
      <c r="L6" s="31"/>
      <c r="M6" s="31"/>
      <c r="N6" s="31"/>
      <c r="O6" s="31"/>
      <c r="P6" s="31"/>
    </row>
    <row r="7" spans="1:16" ht="18.75" x14ac:dyDescent="0.3">
      <c r="A7" s="10" t="s">
        <v>14</v>
      </c>
      <c r="B7" s="10"/>
      <c r="C7" s="10"/>
      <c r="D7" s="10"/>
      <c r="E7" s="10"/>
      <c r="F7" s="10"/>
      <c r="G7" s="11"/>
      <c r="H7" s="10"/>
      <c r="I7" s="10"/>
      <c r="J7" s="10"/>
      <c r="K7" s="10"/>
      <c r="L7" s="10"/>
      <c r="M7" s="10"/>
      <c r="N7" s="10"/>
      <c r="O7" s="10"/>
      <c r="P7" s="10"/>
    </row>
    <row r="8" spans="1:16" ht="18.75" x14ac:dyDescent="0.3">
      <c r="A8" s="10" t="s">
        <v>77</v>
      </c>
      <c r="B8" s="10"/>
      <c r="C8" s="10"/>
      <c r="D8" s="10"/>
      <c r="E8" s="10"/>
      <c r="F8" s="10"/>
      <c r="G8" s="11"/>
      <c r="H8" s="10"/>
      <c r="I8" s="10"/>
      <c r="J8" s="10"/>
      <c r="K8" s="10"/>
      <c r="L8" s="10"/>
      <c r="M8" s="10"/>
      <c r="N8" s="10"/>
      <c r="O8" s="10"/>
      <c r="P8" s="10"/>
    </row>
    <row r="9" spans="1:16" s="12" customFormat="1" ht="15.75" x14ac:dyDescent="0.25">
      <c r="A9" s="21" t="s">
        <v>27</v>
      </c>
      <c r="B9" s="13"/>
      <c r="C9" s="13"/>
      <c r="D9" s="13"/>
      <c r="E9" s="13"/>
      <c r="F9" s="13"/>
      <c r="G9" s="14"/>
      <c r="H9" s="13"/>
      <c r="I9" s="13"/>
      <c r="J9" s="13"/>
      <c r="K9" s="13"/>
      <c r="L9" s="13"/>
      <c r="M9" s="13"/>
      <c r="N9" s="13"/>
      <c r="O9" s="13"/>
      <c r="P9" s="13"/>
    </row>
    <row r="10" spans="1:16" s="12" customFormat="1" ht="15" customHeight="1" x14ac:dyDescent="0.25">
      <c r="A10" s="16"/>
      <c r="B10" s="13"/>
      <c r="C10" s="13"/>
      <c r="D10" s="14"/>
      <c r="E10" s="13"/>
      <c r="F10" s="13"/>
      <c r="G10" s="13"/>
      <c r="H10" s="13"/>
      <c r="I10" s="13"/>
      <c r="J10" s="13"/>
      <c r="K10" s="13"/>
      <c r="L10" s="13"/>
      <c r="M10" s="13"/>
    </row>
    <row r="11" spans="1:16" s="12" customFormat="1" ht="30" customHeight="1" x14ac:dyDescent="0.25">
      <c r="A11" s="38" t="s">
        <v>33</v>
      </c>
      <c r="B11" s="39" t="s">
        <v>34</v>
      </c>
      <c r="C11" s="35" t="s">
        <v>35</v>
      </c>
      <c r="D11" s="42" t="s">
        <v>36</v>
      </c>
      <c r="E11" s="43" t="s">
        <v>37</v>
      </c>
      <c r="F11" s="38" t="s">
        <v>48</v>
      </c>
      <c r="G11" s="38" t="s">
        <v>49</v>
      </c>
      <c r="H11" s="38" t="s">
        <v>51</v>
      </c>
      <c r="I11" s="38" t="s">
        <v>50</v>
      </c>
      <c r="J11" s="38" t="s">
        <v>38</v>
      </c>
      <c r="K11" s="38" t="s">
        <v>39</v>
      </c>
      <c r="L11" s="38" t="s">
        <v>40</v>
      </c>
      <c r="M11" s="38" t="s">
        <v>41</v>
      </c>
      <c r="N11" s="38" t="s">
        <v>42</v>
      </c>
      <c r="O11" s="40" t="s">
        <v>43</v>
      </c>
      <c r="P11" s="41"/>
    </row>
    <row r="12" spans="1:16" s="12" customFormat="1" ht="48" customHeight="1" x14ac:dyDescent="0.25">
      <c r="A12" s="38"/>
      <c r="B12" s="39"/>
      <c r="C12" s="35" t="s">
        <v>45</v>
      </c>
      <c r="D12" s="42"/>
      <c r="E12" s="44"/>
      <c r="F12" s="38"/>
      <c r="G12" s="38"/>
      <c r="H12" s="38"/>
      <c r="I12" s="39"/>
      <c r="J12" s="38"/>
      <c r="K12" s="39"/>
      <c r="L12" s="39"/>
      <c r="M12" s="39"/>
      <c r="N12" s="39"/>
      <c r="O12" s="22" t="s">
        <v>44</v>
      </c>
      <c r="P12" s="22" t="s">
        <v>53</v>
      </c>
    </row>
    <row r="13" spans="1:16" ht="30" customHeight="1" x14ac:dyDescent="0.25">
      <c r="A13" s="1">
        <v>1</v>
      </c>
      <c r="B13" s="20" t="s">
        <v>28</v>
      </c>
      <c r="C13" s="8" t="s">
        <v>55</v>
      </c>
      <c r="D13" s="1" t="s">
        <v>29</v>
      </c>
      <c r="E13" s="2" t="s">
        <v>46</v>
      </c>
      <c r="F13" s="3">
        <v>0</v>
      </c>
      <c r="G13" s="3"/>
      <c r="H13" s="3"/>
      <c r="I13" s="3"/>
      <c r="J13" s="3"/>
      <c r="K13" s="3"/>
      <c r="L13" s="3"/>
      <c r="M13" s="3"/>
      <c r="N13" s="3"/>
      <c r="O13" s="3"/>
      <c r="P13" s="3"/>
    </row>
    <row r="14" spans="1:16" ht="30" customHeight="1" x14ac:dyDescent="0.25">
      <c r="A14" s="1">
        <f>A13+1</f>
        <v>2</v>
      </c>
      <c r="B14" s="20" t="s">
        <v>28</v>
      </c>
      <c r="C14" s="9" t="s">
        <v>56</v>
      </c>
      <c r="D14" s="1" t="s">
        <v>30</v>
      </c>
      <c r="E14" s="2" t="s">
        <v>46</v>
      </c>
      <c r="F14" s="3">
        <v>0</v>
      </c>
      <c r="G14" s="3"/>
      <c r="H14" s="3"/>
      <c r="I14" s="3"/>
      <c r="J14" s="3"/>
      <c r="K14" s="3"/>
      <c r="L14" s="3"/>
      <c r="M14" s="3"/>
      <c r="N14" s="3"/>
      <c r="O14" s="3"/>
      <c r="P14" s="3"/>
    </row>
    <row r="15" spans="1:16" ht="30" customHeight="1" x14ac:dyDescent="0.25">
      <c r="A15" s="1">
        <f t="shared" ref="A15:A31" si="0">A14+1</f>
        <v>3</v>
      </c>
      <c r="B15" s="20" t="s">
        <v>28</v>
      </c>
      <c r="C15" s="9" t="s">
        <v>57</v>
      </c>
      <c r="D15" s="1" t="s">
        <v>59</v>
      </c>
      <c r="E15" s="2" t="s">
        <v>46</v>
      </c>
      <c r="F15" s="3">
        <v>0</v>
      </c>
      <c r="G15" s="3"/>
      <c r="H15" s="3"/>
      <c r="I15" s="3"/>
      <c r="J15" s="3"/>
      <c r="K15" s="3"/>
      <c r="L15" s="3"/>
      <c r="M15" s="3"/>
      <c r="N15" s="3"/>
      <c r="O15" s="3"/>
      <c r="P15" s="3"/>
    </row>
    <row r="16" spans="1:16" ht="30" customHeight="1" x14ac:dyDescent="0.25">
      <c r="A16" s="1">
        <f t="shared" si="0"/>
        <v>4</v>
      </c>
      <c r="B16" s="20" t="s">
        <v>28</v>
      </c>
      <c r="C16" s="9" t="s">
        <v>54</v>
      </c>
      <c r="D16" s="1" t="s">
        <v>31</v>
      </c>
      <c r="E16" s="2" t="s">
        <v>46</v>
      </c>
      <c r="F16" s="3">
        <v>0</v>
      </c>
      <c r="G16" s="3"/>
      <c r="H16" s="3"/>
      <c r="I16" s="3"/>
      <c r="J16" s="3"/>
      <c r="K16" s="3"/>
      <c r="L16" s="3"/>
      <c r="M16" s="3"/>
      <c r="N16" s="3"/>
      <c r="O16" s="3"/>
      <c r="P16" s="3"/>
    </row>
    <row r="17" spans="1:16" s="19" customFormat="1" ht="30" customHeight="1" x14ac:dyDescent="0.25">
      <c r="A17" s="24">
        <f t="shared" si="0"/>
        <v>5</v>
      </c>
      <c r="B17" s="26" t="s">
        <v>28</v>
      </c>
      <c r="C17" s="27" t="s">
        <v>58</v>
      </c>
      <c r="D17" s="24" t="s">
        <v>32</v>
      </c>
      <c r="E17" s="25" t="s">
        <v>46</v>
      </c>
      <c r="F17" s="18">
        <v>0</v>
      </c>
      <c r="G17" s="18"/>
      <c r="H17" s="18"/>
      <c r="I17" s="18"/>
      <c r="J17" s="18"/>
      <c r="K17" s="18"/>
      <c r="L17" s="18"/>
      <c r="M17" s="18"/>
      <c r="N17" s="18"/>
      <c r="O17" s="18"/>
      <c r="P17" s="18"/>
    </row>
    <row r="18" spans="1:16" s="19" customFormat="1" ht="30" customHeight="1" x14ac:dyDescent="0.25">
      <c r="A18" s="24">
        <f t="shared" si="0"/>
        <v>6</v>
      </c>
      <c r="B18" s="25" t="s">
        <v>13</v>
      </c>
      <c r="C18" s="17" t="s">
        <v>64</v>
      </c>
      <c r="D18" s="24" t="s">
        <v>1</v>
      </c>
      <c r="E18" s="25" t="s">
        <v>46</v>
      </c>
      <c r="F18" s="18">
        <v>7500</v>
      </c>
      <c r="G18" s="18">
        <v>0</v>
      </c>
      <c r="H18" s="18">
        <v>2500</v>
      </c>
      <c r="I18" s="18">
        <v>0</v>
      </c>
      <c r="J18" s="18">
        <v>0</v>
      </c>
      <c r="K18" s="18"/>
      <c r="L18" s="18">
        <f>SUM(F18:K18)</f>
        <v>10000</v>
      </c>
      <c r="M18" s="18">
        <v>475.64</v>
      </c>
      <c r="N18" s="18">
        <f>+L18-M18</f>
        <v>9524.36</v>
      </c>
      <c r="O18" s="18"/>
      <c r="P18" s="18"/>
    </row>
    <row r="19" spans="1:16" s="19" customFormat="1" ht="30" customHeight="1" x14ac:dyDescent="0.25">
      <c r="A19" s="24">
        <f t="shared" si="0"/>
        <v>7</v>
      </c>
      <c r="B19" s="25" t="s">
        <v>13</v>
      </c>
      <c r="C19" s="17" t="s">
        <v>12</v>
      </c>
      <c r="D19" s="24" t="s">
        <v>60</v>
      </c>
      <c r="E19" s="25" t="s">
        <v>46</v>
      </c>
      <c r="F19" s="18">
        <v>10966</v>
      </c>
      <c r="G19" s="18">
        <v>0</v>
      </c>
      <c r="H19" s="18">
        <v>1550</v>
      </c>
      <c r="I19" s="18">
        <v>0</v>
      </c>
      <c r="J19" s="18">
        <v>375</v>
      </c>
      <c r="K19" s="18"/>
      <c r="L19" s="18">
        <f t="shared" ref="L19:L31" si="1">SUM(F19:K19)</f>
        <v>12891</v>
      </c>
      <c r="M19" s="18">
        <f t="shared" ref="M19:M28" si="2">ROUND((L19-N19),2)</f>
        <v>965.23</v>
      </c>
      <c r="N19" s="18">
        <v>11925.77</v>
      </c>
      <c r="O19" s="18"/>
      <c r="P19" s="18"/>
    </row>
    <row r="20" spans="1:16" s="19" customFormat="1" ht="30" customHeight="1" x14ac:dyDescent="0.25">
      <c r="A20" s="24">
        <f t="shared" si="0"/>
        <v>8</v>
      </c>
      <c r="B20" s="25" t="s">
        <v>13</v>
      </c>
      <c r="C20" s="17" t="s">
        <v>62</v>
      </c>
      <c r="D20" s="17" t="s">
        <v>63</v>
      </c>
      <c r="E20" s="25" t="s">
        <v>46</v>
      </c>
      <c r="F20" s="18">
        <v>7500</v>
      </c>
      <c r="G20" s="18">
        <v>0</v>
      </c>
      <c r="H20" s="18">
        <v>1500</v>
      </c>
      <c r="I20" s="18">
        <v>0</v>
      </c>
      <c r="J20" s="18">
        <v>375</v>
      </c>
      <c r="K20" s="18"/>
      <c r="L20" s="18">
        <f t="shared" si="1"/>
        <v>9375</v>
      </c>
      <c r="M20" s="18">
        <v>671.58</v>
      </c>
      <c r="N20" s="18">
        <v>8703.42</v>
      </c>
      <c r="O20" s="18"/>
      <c r="P20" s="18"/>
    </row>
    <row r="21" spans="1:16" s="19" customFormat="1" ht="30" customHeight="1" x14ac:dyDescent="0.25">
      <c r="A21" s="24">
        <f t="shared" si="0"/>
        <v>9</v>
      </c>
      <c r="B21" s="25" t="s">
        <v>13</v>
      </c>
      <c r="C21" s="17" t="s">
        <v>17</v>
      </c>
      <c r="D21" s="24" t="s">
        <v>3</v>
      </c>
      <c r="E21" s="25" t="s">
        <v>46</v>
      </c>
      <c r="F21" s="18">
        <v>4243</v>
      </c>
      <c r="G21" s="18">
        <v>0</v>
      </c>
      <c r="H21" s="18">
        <v>1550</v>
      </c>
      <c r="I21" s="18">
        <v>500</v>
      </c>
      <c r="J21" s="18">
        <v>0</v>
      </c>
      <c r="K21" s="18"/>
      <c r="L21" s="18">
        <f t="shared" si="1"/>
        <v>6293</v>
      </c>
      <c r="M21" s="18">
        <f>ROUND((L21-N21),2)</f>
        <v>406.01</v>
      </c>
      <c r="N21" s="18">
        <v>5886.99</v>
      </c>
      <c r="O21" s="18"/>
      <c r="P21" s="18"/>
    </row>
    <row r="22" spans="1:16" s="19" customFormat="1" ht="30" customHeight="1" x14ac:dyDescent="0.25">
      <c r="A22" s="24">
        <f t="shared" si="0"/>
        <v>10</v>
      </c>
      <c r="B22" s="25" t="s">
        <v>13</v>
      </c>
      <c r="C22" s="17" t="s">
        <v>18</v>
      </c>
      <c r="D22" s="24" t="s">
        <v>4</v>
      </c>
      <c r="E22" s="25" t="s">
        <v>46</v>
      </c>
      <c r="F22" s="18">
        <v>3020</v>
      </c>
      <c r="G22" s="18">
        <v>0</v>
      </c>
      <c r="H22" s="18">
        <v>1550</v>
      </c>
      <c r="I22" s="18">
        <v>0</v>
      </c>
      <c r="J22" s="18">
        <v>0</v>
      </c>
      <c r="K22" s="18"/>
      <c r="L22" s="18">
        <f t="shared" si="1"/>
        <v>4570</v>
      </c>
      <c r="M22" s="18">
        <f t="shared" si="2"/>
        <v>238.98</v>
      </c>
      <c r="N22" s="18">
        <v>4331.0200000000004</v>
      </c>
      <c r="O22" s="18"/>
      <c r="P22" s="18"/>
    </row>
    <row r="23" spans="1:16" s="19" customFormat="1" ht="30" customHeight="1" x14ac:dyDescent="0.25">
      <c r="A23" s="24">
        <f t="shared" si="0"/>
        <v>11</v>
      </c>
      <c r="B23" s="25" t="s">
        <v>13</v>
      </c>
      <c r="C23" s="17" t="s">
        <v>16</v>
      </c>
      <c r="D23" s="24" t="s">
        <v>2</v>
      </c>
      <c r="E23" s="25" t="s">
        <v>46</v>
      </c>
      <c r="F23" s="18">
        <v>3531</v>
      </c>
      <c r="G23" s="18">
        <v>0</v>
      </c>
      <c r="H23" s="18">
        <v>1550</v>
      </c>
      <c r="I23" s="18">
        <v>0</v>
      </c>
      <c r="J23" s="18">
        <v>0</v>
      </c>
      <c r="K23" s="18"/>
      <c r="L23" s="18">
        <f t="shared" si="1"/>
        <v>5081</v>
      </c>
      <c r="M23" s="18">
        <f t="shared" si="2"/>
        <v>223.99</v>
      </c>
      <c r="N23" s="18">
        <v>4857.01</v>
      </c>
      <c r="O23" s="18"/>
      <c r="P23" s="18"/>
    </row>
    <row r="24" spans="1:16" s="19" customFormat="1" ht="30" customHeight="1" x14ac:dyDescent="0.25">
      <c r="A24" s="24">
        <f t="shared" si="0"/>
        <v>12</v>
      </c>
      <c r="B24" s="25" t="s">
        <v>13</v>
      </c>
      <c r="C24" s="17" t="s">
        <v>19</v>
      </c>
      <c r="D24" s="24" t="s">
        <v>8</v>
      </c>
      <c r="E24" s="25" t="s">
        <v>46</v>
      </c>
      <c r="F24" s="18">
        <v>5697</v>
      </c>
      <c r="G24" s="18"/>
      <c r="H24" s="18">
        <v>1800</v>
      </c>
      <c r="I24" s="18">
        <v>500</v>
      </c>
      <c r="J24" s="18">
        <v>0</v>
      </c>
      <c r="K24" s="18"/>
      <c r="L24" s="18">
        <f t="shared" si="1"/>
        <v>7997</v>
      </c>
      <c r="M24" s="18">
        <f t="shared" si="2"/>
        <v>-63.65</v>
      </c>
      <c r="N24" s="18">
        <v>8060.65</v>
      </c>
      <c r="O24" s="18"/>
      <c r="P24" s="18"/>
    </row>
    <row r="25" spans="1:16" s="19" customFormat="1" ht="30" customHeight="1" x14ac:dyDescent="0.25">
      <c r="A25" s="24">
        <f t="shared" si="0"/>
        <v>13</v>
      </c>
      <c r="B25" s="25" t="s">
        <v>13</v>
      </c>
      <c r="C25" s="17" t="s">
        <v>20</v>
      </c>
      <c r="D25" s="24" t="s">
        <v>5</v>
      </c>
      <c r="E25" s="25" t="s">
        <v>46</v>
      </c>
      <c r="F25" s="18">
        <v>7392</v>
      </c>
      <c r="G25" s="18">
        <v>0</v>
      </c>
      <c r="H25" s="18">
        <v>2300</v>
      </c>
      <c r="I25" s="18">
        <v>500</v>
      </c>
      <c r="J25" s="18">
        <v>0</v>
      </c>
      <c r="K25" s="18"/>
      <c r="L25" s="18">
        <f t="shared" si="1"/>
        <v>10192</v>
      </c>
      <c r="M25" s="18">
        <f t="shared" si="2"/>
        <v>667.98</v>
      </c>
      <c r="N25" s="18">
        <v>9524.02</v>
      </c>
      <c r="O25" s="18"/>
      <c r="P25" s="18"/>
    </row>
    <row r="26" spans="1:16" s="19" customFormat="1" ht="30" customHeight="1" x14ac:dyDescent="0.25">
      <c r="A26" s="24">
        <f t="shared" si="0"/>
        <v>14</v>
      </c>
      <c r="B26" s="25" t="s">
        <v>13</v>
      </c>
      <c r="C26" s="17" t="s">
        <v>11</v>
      </c>
      <c r="D26" s="24" t="s">
        <v>10</v>
      </c>
      <c r="E26" s="25" t="s">
        <v>46</v>
      </c>
      <c r="F26" s="18">
        <v>6768</v>
      </c>
      <c r="G26" s="18">
        <v>0</v>
      </c>
      <c r="H26" s="18">
        <v>1550</v>
      </c>
      <c r="I26" s="18">
        <v>0</v>
      </c>
      <c r="J26" s="18">
        <v>0</v>
      </c>
      <c r="K26" s="18"/>
      <c r="L26" s="18">
        <f t="shared" si="1"/>
        <v>8318</v>
      </c>
      <c r="M26" s="18">
        <f t="shared" si="2"/>
        <v>534.36</v>
      </c>
      <c r="N26" s="18">
        <v>7783.6399999999994</v>
      </c>
      <c r="O26" s="18"/>
      <c r="P26" s="18"/>
    </row>
    <row r="27" spans="1:16" s="19" customFormat="1" ht="30" customHeight="1" x14ac:dyDescent="0.25">
      <c r="A27" s="24">
        <f t="shared" si="0"/>
        <v>15</v>
      </c>
      <c r="B27" s="25" t="s">
        <v>13</v>
      </c>
      <c r="C27" s="17" t="s">
        <v>15</v>
      </c>
      <c r="D27" s="24" t="s">
        <v>9</v>
      </c>
      <c r="E27" s="25" t="s">
        <v>46</v>
      </c>
      <c r="F27" s="18">
        <v>2825.1</v>
      </c>
      <c r="G27" s="18">
        <v>0</v>
      </c>
      <c r="H27" s="18">
        <v>1550</v>
      </c>
      <c r="I27" s="18">
        <v>0</v>
      </c>
      <c r="J27" s="18">
        <v>0</v>
      </c>
      <c r="K27" s="18"/>
      <c r="L27" s="18">
        <f t="shared" si="1"/>
        <v>4375.1000000000004</v>
      </c>
      <c r="M27" s="18">
        <f t="shared" si="2"/>
        <v>159.26</v>
      </c>
      <c r="N27" s="18">
        <v>4215.84</v>
      </c>
      <c r="O27" s="18"/>
      <c r="P27" s="18"/>
    </row>
    <row r="28" spans="1:16" s="19" customFormat="1" ht="30" customHeight="1" x14ac:dyDescent="0.25">
      <c r="A28" s="24">
        <f t="shared" si="0"/>
        <v>16</v>
      </c>
      <c r="B28" s="25" t="s">
        <v>13</v>
      </c>
      <c r="C28" s="17" t="s">
        <v>21</v>
      </c>
      <c r="D28" s="24" t="s">
        <v>10</v>
      </c>
      <c r="E28" s="25" t="s">
        <v>46</v>
      </c>
      <c r="F28" s="18">
        <v>2829</v>
      </c>
      <c r="G28" s="18">
        <v>0</v>
      </c>
      <c r="H28" s="18">
        <v>1550</v>
      </c>
      <c r="I28" s="18">
        <v>0</v>
      </c>
      <c r="J28" s="18">
        <v>0</v>
      </c>
      <c r="K28" s="18"/>
      <c r="L28" s="18">
        <f t="shared" si="1"/>
        <v>4379</v>
      </c>
      <c r="M28" s="18">
        <f t="shared" si="2"/>
        <v>1148.8800000000001</v>
      </c>
      <c r="N28" s="18">
        <v>3230.12</v>
      </c>
      <c r="O28" s="18"/>
      <c r="P28" s="18"/>
    </row>
    <row r="29" spans="1:16" s="19" customFormat="1" ht="30" customHeight="1" x14ac:dyDescent="0.25">
      <c r="A29" s="24">
        <f t="shared" si="0"/>
        <v>17</v>
      </c>
      <c r="B29" s="25">
        <v>184</v>
      </c>
      <c r="C29" s="17" t="s">
        <v>22</v>
      </c>
      <c r="D29" s="17" t="s">
        <v>25</v>
      </c>
      <c r="E29" s="25" t="s">
        <v>46</v>
      </c>
      <c r="F29" s="18" t="s">
        <v>0</v>
      </c>
      <c r="G29" s="18"/>
      <c r="H29" s="18"/>
      <c r="I29" s="18"/>
      <c r="J29" s="18"/>
      <c r="K29" s="18">
        <v>0</v>
      </c>
      <c r="L29" s="18">
        <f t="shared" si="1"/>
        <v>0</v>
      </c>
      <c r="M29" s="18"/>
      <c r="N29" s="18"/>
      <c r="O29" s="18"/>
      <c r="P29" s="18"/>
    </row>
    <row r="30" spans="1:16" s="19" customFormat="1" ht="30" customHeight="1" x14ac:dyDescent="0.25">
      <c r="A30" s="24">
        <f t="shared" si="0"/>
        <v>18</v>
      </c>
      <c r="B30" s="25">
        <v>189</v>
      </c>
      <c r="C30" s="17" t="s">
        <v>23</v>
      </c>
      <c r="D30" s="24" t="s">
        <v>7</v>
      </c>
      <c r="E30" s="25" t="s">
        <v>46</v>
      </c>
      <c r="F30" s="18"/>
      <c r="G30" s="18"/>
      <c r="H30" s="18"/>
      <c r="I30" s="18"/>
      <c r="J30" s="18"/>
      <c r="K30" s="18">
        <v>0</v>
      </c>
      <c r="L30" s="18">
        <f t="shared" si="1"/>
        <v>0</v>
      </c>
      <c r="M30" s="18"/>
      <c r="N30" s="18"/>
      <c r="O30" s="18">
        <v>0</v>
      </c>
      <c r="P30" s="18"/>
    </row>
    <row r="31" spans="1:16" s="19" customFormat="1" ht="30" customHeight="1" x14ac:dyDescent="0.25">
      <c r="A31" s="24">
        <f t="shared" si="0"/>
        <v>19</v>
      </c>
      <c r="B31" s="28" t="s">
        <v>52</v>
      </c>
      <c r="C31" s="17" t="s">
        <v>24</v>
      </c>
      <c r="D31" s="24" t="s">
        <v>6</v>
      </c>
      <c r="E31" s="25" t="s">
        <v>47</v>
      </c>
      <c r="F31" s="18"/>
      <c r="G31" s="18"/>
      <c r="H31" s="18"/>
      <c r="I31" s="18"/>
      <c r="J31" s="18"/>
      <c r="K31" s="18">
        <v>0</v>
      </c>
      <c r="L31" s="18">
        <f t="shared" si="1"/>
        <v>0</v>
      </c>
      <c r="M31" s="18"/>
      <c r="N31" s="18"/>
      <c r="O31" s="18">
        <v>0</v>
      </c>
      <c r="P31" s="18"/>
    </row>
    <row r="32" spans="1:16" x14ac:dyDescent="0.25">
      <c r="K32" s="19"/>
      <c r="L32" s="19"/>
      <c r="M32" s="19"/>
    </row>
    <row r="33" spans="1:16" ht="15" customHeight="1" x14ac:dyDescent="0.25"/>
    <row r="34" spans="1:16" x14ac:dyDescent="0.25">
      <c r="A34" s="19"/>
      <c r="B34" s="19"/>
      <c r="P34" s="19"/>
    </row>
    <row r="35" spans="1:16" s="6" customFormat="1" ht="0.95" customHeight="1" x14ac:dyDescent="0.25">
      <c r="A35" s="19"/>
      <c r="B35" s="19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29"/>
    </row>
    <row r="36" spans="1:16" x14ac:dyDescent="0.25">
      <c r="A36" s="19"/>
      <c r="B36" s="19"/>
      <c r="C36" s="30" t="s">
        <v>26</v>
      </c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19"/>
    </row>
    <row r="37" spans="1:16" x14ac:dyDescent="0.25">
      <c r="B37" s="5"/>
      <c r="C37" s="7" t="s">
        <v>61</v>
      </c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</row>
  </sheetData>
  <mergeCells count="14">
    <mergeCell ref="N11:N12"/>
    <mergeCell ref="O11:P11"/>
    <mergeCell ref="H11:H12"/>
    <mergeCell ref="I11:I12"/>
    <mergeCell ref="J11:J12"/>
    <mergeCell ref="K11:K12"/>
    <mergeCell ref="L11:L12"/>
    <mergeCell ref="M11:M12"/>
    <mergeCell ref="G11:G12"/>
    <mergeCell ref="A11:A12"/>
    <mergeCell ref="B11:B12"/>
    <mergeCell ref="D11:D12"/>
    <mergeCell ref="E11:E12"/>
    <mergeCell ref="F11:F12"/>
  </mergeCells>
  <printOptions horizontalCentered="1"/>
  <pageMargins left="0.19685039370078741" right="0.19685039370078741" top="0.39370078740157483" bottom="0.19685039370078741" header="0.19685039370078741" footer="0.19685039370078741"/>
  <pageSetup scale="65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7"/>
  <sheetViews>
    <sheetView showGridLines="0" zoomScale="85" zoomScaleNormal="85" workbookViewId="0">
      <selection activeCell="A8" sqref="A8"/>
    </sheetView>
  </sheetViews>
  <sheetFormatPr baseColWidth="10" defaultRowHeight="15" x14ac:dyDescent="0.25"/>
  <cols>
    <col min="1" max="1" width="3.28515625" customWidth="1"/>
    <col min="2" max="2" width="8.7109375" customWidth="1"/>
    <col min="3" max="3" width="25.7109375" customWidth="1"/>
    <col min="4" max="4" width="26.7109375" customWidth="1"/>
    <col min="5" max="5" width="8.7109375" customWidth="1"/>
    <col min="6" max="6" width="12.7109375" customWidth="1"/>
    <col min="7" max="10" width="11.7109375" customWidth="1"/>
    <col min="11" max="11" width="12.28515625" customWidth="1"/>
    <col min="12" max="12" width="12.7109375" customWidth="1"/>
    <col min="13" max="13" width="12.28515625" customWidth="1"/>
    <col min="14" max="16" width="12.7109375" customWidth="1"/>
  </cols>
  <sheetData>
    <row r="1" spans="1:16" ht="18.75" x14ac:dyDescent="0.3">
      <c r="A1" s="10"/>
      <c r="B1" s="10"/>
      <c r="C1" s="10"/>
      <c r="D1" s="10"/>
      <c r="E1" s="10"/>
      <c r="F1" s="10"/>
      <c r="G1" s="11"/>
      <c r="H1" s="10"/>
      <c r="I1" s="10"/>
      <c r="J1" s="10"/>
      <c r="K1" s="10"/>
      <c r="L1" s="10"/>
      <c r="M1" s="10"/>
      <c r="N1" s="10"/>
      <c r="O1" s="10"/>
      <c r="P1" s="10"/>
    </row>
    <row r="2" spans="1:16" ht="18.75" x14ac:dyDescent="0.3">
      <c r="A2" s="10"/>
      <c r="B2" s="10"/>
      <c r="C2" s="10"/>
      <c r="D2" s="10"/>
      <c r="E2" s="10"/>
      <c r="F2" s="10"/>
      <c r="G2" s="11"/>
      <c r="H2" s="10"/>
      <c r="I2" s="10"/>
      <c r="J2" s="10"/>
      <c r="K2" s="10"/>
      <c r="L2" s="10"/>
      <c r="M2" s="10"/>
      <c r="N2" s="10"/>
      <c r="O2" s="10"/>
      <c r="P2" s="10"/>
    </row>
    <row r="3" spans="1:16" ht="18.75" x14ac:dyDescent="0.3">
      <c r="A3" s="10"/>
      <c r="B3" s="10"/>
      <c r="C3" s="10"/>
      <c r="D3" s="10"/>
      <c r="E3" s="10"/>
      <c r="F3" s="10"/>
      <c r="G3" s="11"/>
      <c r="H3" s="10"/>
      <c r="I3" s="10"/>
      <c r="J3" s="10"/>
      <c r="K3" s="10"/>
      <c r="L3" s="10"/>
      <c r="M3" s="10"/>
      <c r="N3" s="10"/>
      <c r="O3" s="10"/>
      <c r="P3" s="10"/>
    </row>
    <row r="4" spans="1:16" ht="18.75" x14ac:dyDescent="0.3">
      <c r="A4" s="10"/>
      <c r="B4" s="10"/>
      <c r="C4" s="10"/>
      <c r="D4" s="10"/>
      <c r="E4" s="10"/>
      <c r="F4" s="10"/>
      <c r="G4" s="11"/>
      <c r="H4" s="10"/>
      <c r="I4" s="10"/>
      <c r="J4" s="10"/>
      <c r="K4" s="10"/>
      <c r="L4" s="10"/>
      <c r="M4" s="10"/>
      <c r="N4" s="10"/>
      <c r="O4" s="10"/>
      <c r="P4" s="10"/>
    </row>
    <row r="5" spans="1:16" ht="18.75" x14ac:dyDescent="0.3">
      <c r="A5" s="10"/>
      <c r="B5" s="10"/>
      <c r="C5" s="10"/>
      <c r="D5" s="10"/>
      <c r="E5" s="10"/>
      <c r="F5" s="10"/>
      <c r="G5" s="11"/>
      <c r="H5" s="10"/>
      <c r="I5" s="10"/>
      <c r="J5" s="10"/>
      <c r="K5" s="10"/>
      <c r="L5" s="10"/>
      <c r="M5" s="10"/>
      <c r="N5" s="10"/>
      <c r="O5" s="10"/>
      <c r="P5" s="10"/>
    </row>
    <row r="6" spans="1:16" s="19" customFormat="1" ht="18.75" x14ac:dyDescent="0.3">
      <c r="A6" s="31"/>
      <c r="B6" s="31"/>
      <c r="C6" s="31"/>
      <c r="D6" s="31"/>
      <c r="E6" s="31"/>
      <c r="F6" s="31"/>
      <c r="G6" s="32"/>
      <c r="H6" s="31"/>
      <c r="I6" s="31"/>
      <c r="J6" s="31"/>
      <c r="K6" s="31"/>
      <c r="L6" s="31"/>
      <c r="M6" s="31"/>
      <c r="N6" s="31"/>
      <c r="O6" s="31"/>
      <c r="P6" s="31"/>
    </row>
    <row r="7" spans="1:16" ht="18.75" x14ac:dyDescent="0.3">
      <c r="A7" s="10" t="s">
        <v>14</v>
      </c>
      <c r="B7" s="10"/>
      <c r="C7" s="10"/>
      <c r="D7" s="10"/>
      <c r="E7" s="10"/>
      <c r="F7" s="10"/>
      <c r="G7" s="11"/>
      <c r="H7" s="10"/>
      <c r="I7" s="10"/>
      <c r="J7" s="10"/>
      <c r="K7" s="10"/>
      <c r="L7" s="10"/>
      <c r="M7" s="10"/>
      <c r="N7" s="10"/>
      <c r="O7" s="10"/>
      <c r="P7" s="10"/>
    </row>
    <row r="8" spans="1:16" ht="18.75" x14ac:dyDescent="0.3">
      <c r="A8" s="10" t="s">
        <v>78</v>
      </c>
      <c r="B8" s="10"/>
      <c r="C8" s="10"/>
      <c r="D8" s="10"/>
      <c r="E8" s="10"/>
      <c r="F8" s="10"/>
      <c r="G8" s="11"/>
      <c r="H8" s="10"/>
      <c r="I8" s="10"/>
      <c r="J8" s="10"/>
      <c r="K8" s="10"/>
      <c r="L8" s="10"/>
      <c r="M8" s="10"/>
      <c r="N8" s="10"/>
      <c r="O8" s="10"/>
      <c r="P8" s="10"/>
    </row>
    <row r="9" spans="1:16" s="12" customFormat="1" ht="15.75" x14ac:dyDescent="0.25">
      <c r="A9" s="21" t="s">
        <v>27</v>
      </c>
      <c r="B9" s="13"/>
      <c r="C9" s="13"/>
      <c r="D9" s="13"/>
      <c r="E9" s="13"/>
      <c r="F9" s="13"/>
      <c r="G9" s="14"/>
      <c r="H9" s="13"/>
      <c r="I9" s="13"/>
      <c r="J9" s="13"/>
      <c r="K9" s="13"/>
      <c r="L9" s="13"/>
      <c r="M9" s="13"/>
      <c r="N9" s="13"/>
      <c r="O9" s="13"/>
      <c r="P9" s="13"/>
    </row>
    <row r="10" spans="1:16" s="12" customFormat="1" ht="15" customHeight="1" x14ac:dyDescent="0.25">
      <c r="A10" s="16"/>
      <c r="B10" s="13"/>
      <c r="C10" s="13"/>
      <c r="D10" s="14"/>
      <c r="E10" s="13"/>
      <c r="F10" s="13"/>
      <c r="G10" s="13"/>
      <c r="H10" s="13"/>
      <c r="I10" s="13"/>
      <c r="J10" s="13"/>
      <c r="K10" s="13"/>
      <c r="L10" s="13"/>
      <c r="M10" s="13"/>
    </row>
    <row r="11" spans="1:16" s="12" customFormat="1" ht="30" customHeight="1" x14ac:dyDescent="0.25">
      <c r="A11" s="38" t="s">
        <v>33</v>
      </c>
      <c r="B11" s="39" t="s">
        <v>34</v>
      </c>
      <c r="C11" s="36" t="s">
        <v>35</v>
      </c>
      <c r="D11" s="42" t="s">
        <v>36</v>
      </c>
      <c r="E11" s="43" t="s">
        <v>37</v>
      </c>
      <c r="F11" s="38" t="s">
        <v>48</v>
      </c>
      <c r="G11" s="38" t="s">
        <v>49</v>
      </c>
      <c r="H11" s="38" t="s">
        <v>51</v>
      </c>
      <c r="I11" s="38" t="s">
        <v>50</v>
      </c>
      <c r="J11" s="38" t="s">
        <v>38</v>
      </c>
      <c r="K11" s="38" t="s">
        <v>39</v>
      </c>
      <c r="L11" s="38" t="s">
        <v>40</v>
      </c>
      <c r="M11" s="38" t="s">
        <v>41</v>
      </c>
      <c r="N11" s="38" t="s">
        <v>42</v>
      </c>
      <c r="O11" s="40" t="s">
        <v>43</v>
      </c>
      <c r="P11" s="41"/>
    </row>
    <row r="12" spans="1:16" s="12" customFormat="1" ht="48" customHeight="1" x14ac:dyDescent="0.25">
      <c r="A12" s="38"/>
      <c r="B12" s="39"/>
      <c r="C12" s="36" t="s">
        <v>45</v>
      </c>
      <c r="D12" s="42"/>
      <c r="E12" s="44"/>
      <c r="F12" s="38"/>
      <c r="G12" s="38"/>
      <c r="H12" s="38"/>
      <c r="I12" s="39"/>
      <c r="J12" s="38"/>
      <c r="K12" s="39"/>
      <c r="L12" s="39"/>
      <c r="M12" s="39"/>
      <c r="N12" s="39"/>
      <c r="O12" s="22" t="s">
        <v>44</v>
      </c>
      <c r="P12" s="22" t="s">
        <v>53</v>
      </c>
    </row>
    <row r="13" spans="1:16" ht="30" customHeight="1" x14ac:dyDescent="0.25">
      <c r="A13" s="1">
        <v>1</v>
      </c>
      <c r="B13" s="20" t="s">
        <v>28</v>
      </c>
      <c r="C13" s="8" t="s">
        <v>55</v>
      </c>
      <c r="D13" s="1" t="s">
        <v>29</v>
      </c>
      <c r="E13" s="2" t="s">
        <v>46</v>
      </c>
      <c r="F13" s="3">
        <v>0</v>
      </c>
      <c r="G13" s="3"/>
      <c r="H13" s="3"/>
      <c r="I13" s="3"/>
      <c r="J13" s="3"/>
      <c r="K13" s="3"/>
      <c r="L13" s="3"/>
      <c r="M13" s="3"/>
      <c r="N13" s="3"/>
      <c r="O13" s="3"/>
      <c r="P13" s="3"/>
    </row>
    <row r="14" spans="1:16" ht="30" customHeight="1" x14ac:dyDescent="0.25">
      <c r="A14" s="1">
        <f>A13+1</f>
        <v>2</v>
      </c>
      <c r="B14" s="20" t="s">
        <v>28</v>
      </c>
      <c r="C14" s="9" t="s">
        <v>56</v>
      </c>
      <c r="D14" s="1" t="s">
        <v>30</v>
      </c>
      <c r="E14" s="2" t="s">
        <v>46</v>
      </c>
      <c r="F14" s="3">
        <v>0</v>
      </c>
      <c r="G14" s="3"/>
      <c r="H14" s="3"/>
      <c r="I14" s="3"/>
      <c r="J14" s="3"/>
      <c r="K14" s="3"/>
      <c r="L14" s="3"/>
      <c r="M14" s="3"/>
      <c r="N14" s="3"/>
      <c r="O14" s="3"/>
      <c r="P14" s="3"/>
    </row>
    <row r="15" spans="1:16" ht="30" customHeight="1" x14ac:dyDescent="0.25">
      <c r="A15" s="1">
        <f t="shared" ref="A15:A31" si="0">A14+1</f>
        <v>3</v>
      </c>
      <c r="B15" s="20" t="s">
        <v>28</v>
      </c>
      <c r="C15" s="9" t="s">
        <v>57</v>
      </c>
      <c r="D15" s="1" t="s">
        <v>59</v>
      </c>
      <c r="E15" s="2" t="s">
        <v>46</v>
      </c>
      <c r="F15" s="3">
        <v>0</v>
      </c>
      <c r="G15" s="3"/>
      <c r="H15" s="3"/>
      <c r="I15" s="3"/>
      <c r="J15" s="3"/>
      <c r="K15" s="3"/>
      <c r="L15" s="3"/>
      <c r="M15" s="3"/>
      <c r="N15" s="3"/>
      <c r="O15" s="3"/>
      <c r="P15" s="3"/>
    </row>
    <row r="16" spans="1:16" ht="30" customHeight="1" x14ac:dyDescent="0.25">
      <c r="A16" s="1">
        <f t="shared" si="0"/>
        <v>4</v>
      </c>
      <c r="B16" s="20" t="s">
        <v>28</v>
      </c>
      <c r="C16" s="9" t="s">
        <v>54</v>
      </c>
      <c r="D16" s="1" t="s">
        <v>31</v>
      </c>
      <c r="E16" s="2" t="s">
        <v>46</v>
      </c>
      <c r="F16" s="3">
        <v>0</v>
      </c>
      <c r="G16" s="3"/>
      <c r="H16" s="3"/>
      <c r="I16" s="3"/>
      <c r="J16" s="3"/>
      <c r="K16" s="3"/>
      <c r="L16" s="3"/>
      <c r="M16" s="3"/>
      <c r="N16" s="3"/>
      <c r="O16" s="3"/>
      <c r="P16" s="3"/>
    </row>
    <row r="17" spans="1:16" s="19" customFormat="1" ht="30" customHeight="1" x14ac:dyDescent="0.25">
      <c r="A17" s="24">
        <f t="shared" si="0"/>
        <v>5</v>
      </c>
      <c r="B17" s="26" t="s">
        <v>28</v>
      </c>
      <c r="C17" s="27" t="s">
        <v>58</v>
      </c>
      <c r="D17" s="24" t="s">
        <v>32</v>
      </c>
      <c r="E17" s="25" t="s">
        <v>46</v>
      </c>
      <c r="F17" s="18">
        <v>0</v>
      </c>
      <c r="G17" s="18"/>
      <c r="H17" s="18"/>
      <c r="I17" s="18"/>
      <c r="J17" s="18"/>
      <c r="K17" s="18"/>
      <c r="L17" s="18"/>
      <c r="M17" s="18"/>
      <c r="N17" s="18"/>
      <c r="O17" s="18"/>
      <c r="P17" s="18"/>
    </row>
    <row r="18" spans="1:16" s="19" customFormat="1" ht="30" customHeight="1" x14ac:dyDescent="0.25">
      <c r="A18" s="24">
        <f t="shared" si="0"/>
        <v>6</v>
      </c>
      <c r="B18" s="25" t="s">
        <v>13</v>
      </c>
      <c r="C18" s="17" t="s">
        <v>64</v>
      </c>
      <c r="D18" s="24" t="s">
        <v>1</v>
      </c>
      <c r="E18" s="25" t="s">
        <v>46</v>
      </c>
      <c r="F18" s="18">
        <v>7500</v>
      </c>
      <c r="G18" s="18">
        <v>0</v>
      </c>
      <c r="H18" s="18">
        <v>2500</v>
      </c>
      <c r="I18" s="18">
        <v>0</v>
      </c>
      <c r="J18" s="18">
        <v>0</v>
      </c>
      <c r="K18" s="18"/>
      <c r="L18" s="18">
        <f>SUM(F18:K18)</f>
        <v>10000</v>
      </c>
      <c r="M18" s="18">
        <v>475.64</v>
      </c>
      <c r="N18" s="18">
        <f>+L18-M18</f>
        <v>9524.36</v>
      </c>
      <c r="O18" s="18"/>
      <c r="P18" s="18"/>
    </row>
    <row r="19" spans="1:16" s="19" customFormat="1" ht="30" customHeight="1" x14ac:dyDescent="0.25">
      <c r="A19" s="24">
        <f t="shared" si="0"/>
        <v>7</v>
      </c>
      <c r="B19" s="25" t="s">
        <v>13</v>
      </c>
      <c r="C19" s="17" t="s">
        <v>12</v>
      </c>
      <c r="D19" s="24" t="s">
        <v>60</v>
      </c>
      <c r="E19" s="25" t="s">
        <v>46</v>
      </c>
      <c r="F19" s="18">
        <v>10966</v>
      </c>
      <c r="G19" s="18">
        <v>0</v>
      </c>
      <c r="H19" s="18">
        <v>1550</v>
      </c>
      <c r="I19" s="18">
        <v>0</v>
      </c>
      <c r="J19" s="18">
        <v>375</v>
      </c>
      <c r="K19" s="18"/>
      <c r="L19" s="18">
        <f t="shared" ref="L19:L31" si="1">SUM(F19:K19)</f>
        <v>12891</v>
      </c>
      <c r="M19" s="18">
        <f t="shared" ref="M19:M28" si="2">ROUND((L19-N19),2)</f>
        <v>965.23</v>
      </c>
      <c r="N19" s="18">
        <v>11925.77</v>
      </c>
      <c r="O19" s="18"/>
      <c r="P19" s="18"/>
    </row>
    <row r="20" spans="1:16" s="19" customFormat="1" ht="30" customHeight="1" x14ac:dyDescent="0.25">
      <c r="A20" s="24">
        <f t="shared" si="0"/>
        <v>8</v>
      </c>
      <c r="B20" s="25" t="s">
        <v>13</v>
      </c>
      <c r="C20" s="17" t="s">
        <v>62</v>
      </c>
      <c r="D20" s="17" t="s">
        <v>63</v>
      </c>
      <c r="E20" s="25" t="s">
        <v>46</v>
      </c>
      <c r="F20" s="18">
        <v>7500</v>
      </c>
      <c r="G20" s="18">
        <v>0</v>
      </c>
      <c r="H20" s="18">
        <v>1500</v>
      </c>
      <c r="I20" s="18">
        <v>0</v>
      </c>
      <c r="J20" s="18">
        <v>375</v>
      </c>
      <c r="K20" s="18"/>
      <c r="L20" s="18">
        <f t="shared" si="1"/>
        <v>9375</v>
      </c>
      <c r="M20" s="18">
        <v>671.58</v>
      </c>
      <c r="N20" s="18">
        <v>8703.42</v>
      </c>
      <c r="O20" s="18"/>
      <c r="P20" s="18"/>
    </row>
    <row r="21" spans="1:16" s="19" customFormat="1" ht="30" customHeight="1" x14ac:dyDescent="0.25">
      <c r="A21" s="24">
        <f t="shared" si="0"/>
        <v>9</v>
      </c>
      <c r="B21" s="25" t="s">
        <v>13</v>
      </c>
      <c r="C21" s="17" t="s">
        <v>17</v>
      </c>
      <c r="D21" s="24" t="s">
        <v>3</v>
      </c>
      <c r="E21" s="25" t="s">
        <v>46</v>
      </c>
      <c r="F21" s="18">
        <v>4243</v>
      </c>
      <c r="G21" s="18">
        <v>0</v>
      </c>
      <c r="H21" s="18">
        <v>1550</v>
      </c>
      <c r="I21" s="18">
        <v>500</v>
      </c>
      <c r="J21" s="18">
        <v>0</v>
      </c>
      <c r="K21" s="18"/>
      <c r="L21" s="18">
        <f t="shared" si="1"/>
        <v>6293</v>
      </c>
      <c r="M21" s="18">
        <f>ROUND((L21-N21),2)</f>
        <v>406.01</v>
      </c>
      <c r="N21" s="18">
        <v>5886.99</v>
      </c>
      <c r="O21" s="18"/>
      <c r="P21" s="18"/>
    </row>
    <row r="22" spans="1:16" s="19" customFormat="1" ht="30" customHeight="1" x14ac:dyDescent="0.25">
      <c r="A22" s="24">
        <f t="shared" si="0"/>
        <v>10</v>
      </c>
      <c r="B22" s="25" t="s">
        <v>13</v>
      </c>
      <c r="C22" s="17" t="s">
        <v>18</v>
      </c>
      <c r="D22" s="24" t="s">
        <v>4</v>
      </c>
      <c r="E22" s="25" t="s">
        <v>46</v>
      </c>
      <c r="F22" s="18">
        <v>3020</v>
      </c>
      <c r="G22" s="18">
        <v>0</v>
      </c>
      <c r="H22" s="18">
        <v>1550</v>
      </c>
      <c r="I22" s="18">
        <v>0</v>
      </c>
      <c r="J22" s="18">
        <v>0</v>
      </c>
      <c r="K22" s="18"/>
      <c r="L22" s="18">
        <f t="shared" si="1"/>
        <v>4570</v>
      </c>
      <c r="M22" s="18">
        <f t="shared" si="2"/>
        <v>238.98</v>
      </c>
      <c r="N22" s="18">
        <v>4331.0200000000004</v>
      </c>
      <c r="O22" s="18"/>
      <c r="P22" s="18"/>
    </row>
    <row r="23" spans="1:16" s="19" customFormat="1" ht="30" customHeight="1" x14ac:dyDescent="0.25">
      <c r="A23" s="24">
        <f t="shared" si="0"/>
        <v>11</v>
      </c>
      <c r="B23" s="25" t="s">
        <v>13</v>
      </c>
      <c r="C23" s="17" t="s">
        <v>16</v>
      </c>
      <c r="D23" s="24" t="s">
        <v>2</v>
      </c>
      <c r="E23" s="25" t="s">
        <v>46</v>
      </c>
      <c r="F23" s="18">
        <v>3531</v>
      </c>
      <c r="G23" s="18">
        <v>0</v>
      </c>
      <c r="H23" s="18">
        <v>1550</v>
      </c>
      <c r="I23" s="18">
        <v>0</v>
      </c>
      <c r="J23" s="18">
        <v>0</v>
      </c>
      <c r="K23" s="18"/>
      <c r="L23" s="18">
        <f t="shared" si="1"/>
        <v>5081</v>
      </c>
      <c r="M23" s="18">
        <f t="shared" si="2"/>
        <v>223.99</v>
      </c>
      <c r="N23" s="18">
        <v>4857.01</v>
      </c>
      <c r="O23" s="18"/>
      <c r="P23" s="18"/>
    </row>
    <row r="24" spans="1:16" s="19" customFormat="1" ht="30" customHeight="1" x14ac:dyDescent="0.25">
      <c r="A24" s="24">
        <f t="shared" si="0"/>
        <v>12</v>
      </c>
      <c r="B24" s="25" t="s">
        <v>13</v>
      </c>
      <c r="C24" s="17" t="s">
        <v>19</v>
      </c>
      <c r="D24" s="24" t="s">
        <v>8</v>
      </c>
      <c r="E24" s="25" t="s">
        <v>46</v>
      </c>
      <c r="F24" s="18">
        <v>5697</v>
      </c>
      <c r="G24" s="18"/>
      <c r="H24" s="18">
        <v>1800</v>
      </c>
      <c r="I24" s="18">
        <v>500</v>
      </c>
      <c r="J24" s="18">
        <v>0</v>
      </c>
      <c r="K24" s="18"/>
      <c r="L24" s="18">
        <f t="shared" si="1"/>
        <v>7997</v>
      </c>
      <c r="M24" s="18">
        <f t="shared" si="2"/>
        <v>-63.65</v>
      </c>
      <c r="N24" s="18">
        <v>8060.65</v>
      </c>
      <c r="O24" s="18"/>
      <c r="P24" s="18"/>
    </row>
    <row r="25" spans="1:16" s="19" customFormat="1" ht="30" customHeight="1" x14ac:dyDescent="0.25">
      <c r="A25" s="24">
        <f t="shared" si="0"/>
        <v>13</v>
      </c>
      <c r="B25" s="25" t="s">
        <v>13</v>
      </c>
      <c r="C25" s="17" t="s">
        <v>20</v>
      </c>
      <c r="D25" s="24" t="s">
        <v>5</v>
      </c>
      <c r="E25" s="25" t="s">
        <v>46</v>
      </c>
      <c r="F25" s="18">
        <v>7392</v>
      </c>
      <c r="G25" s="18">
        <v>0</v>
      </c>
      <c r="H25" s="18">
        <v>2300</v>
      </c>
      <c r="I25" s="18">
        <v>500</v>
      </c>
      <c r="J25" s="18">
        <v>0</v>
      </c>
      <c r="K25" s="18"/>
      <c r="L25" s="18">
        <f t="shared" si="1"/>
        <v>10192</v>
      </c>
      <c r="M25" s="18">
        <f t="shared" si="2"/>
        <v>667.98</v>
      </c>
      <c r="N25" s="18">
        <v>9524.02</v>
      </c>
      <c r="O25" s="18"/>
      <c r="P25" s="18"/>
    </row>
    <row r="26" spans="1:16" s="19" customFormat="1" ht="30" customHeight="1" x14ac:dyDescent="0.25">
      <c r="A26" s="24">
        <f t="shared" si="0"/>
        <v>14</v>
      </c>
      <c r="B26" s="25" t="s">
        <v>13</v>
      </c>
      <c r="C26" s="17" t="s">
        <v>11</v>
      </c>
      <c r="D26" s="24" t="s">
        <v>10</v>
      </c>
      <c r="E26" s="25" t="s">
        <v>46</v>
      </c>
      <c r="F26" s="18">
        <v>6768</v>
      </c>
      <c r="G26" s="18">
        <v>0</v>
      </c>
      <c r="H26" s="18">
        <v>1550</v>
      </c>
      <c r="I26" s="18">
        <v>0</v>
      </c>
      <c r="J26" s="18">
        <v>0</v>
      </c>
      <c r="K26" s="18"/>
      <c r="L26" s="18">
        <f t="shared" si="1"/>
        <v>8318</v>
      </c>
      <c r="M26" s="18">
        <f t="shared" si="2"/>
        <v>534.36</v>
      </c>
      <c r="N26" s="18">
        <v>7783.6399999999994</v>
      </c>
      <c r="O26" s="18"/>
      <c r="P26" s="18"/>
    </row>
    <row r="27" spans="1:16" s="19" customFormat="1" ht="30" customHeight="1" x14ac:dyDescent="0.25">
      <c r="A27" s="24">
        <f t="shared" si="0"/>
        <v>15</v>
      </c>
      <c r="B27" s="25" t="s">
        <v>13</v>
      </c>
      <c r="C27" s="17" t="s">
        <v>15</v>
      </c>
      <c r="D27" s="24" t="s">
        <v>9</v>
      </c>
      <c r="E27" s="25" t="s">
        <v>46</v>
      </c>
      <c r="F27" s="18">
        <v>2825.1</v>
      </c>
      <c r="G27" s="18">
        <v>0</v>
      </c>
      <c r="H27" s="18">
        <v>1550</v>
      </c>
      <c r="I27" s="18">
        <v>0</v>
      </c>
      <c r="J27" s="18">
        <v>0</v>
      </c>
      <c r="K27" s="18"/>
      <c r="L27" s="18">
        <f t="shared" si="1"/>
        <v>4375.1000000000004</v>
      </c>
      <c r="M27" s="18">
        <f t="shared" si="2"/>
        <v>159.26</v>
      </c>
      <c r="N27" s="18">
        <v>4215.84</v>
      </c>
      <c r="O27" s="18"/>
      <c r="P27" s="18"/>
    </row>
    <row r="28" spans="1:16" s="19" customFormat="1" ht="30" customHeight="1" x14ac:dyDescent="0.25">
      <c r="A28" s="24">
        <f t="shared" si="0"/>
        <v>16</v>
      </c>
      <c r="B28" s="25" t="s">
        <v>13</v>
      </c>
      <c r="C28" s="17" t="s">
        <v>21</v>
      </c>
      <c r="D28" s="24" t="s">
        <v>10</v>
      </c>
      <c r="E28" s="25" t="s">
        <v>46</v>
      </c>
      <c r="F28" s="18">
        <v>2829</v>
      </c>
      <c r="G28" s="18">
        <v>0</v>
      </c>
      <c r="H28" s="18">
        <v>1550</v>
      </c>
      <c r="I28" s="18">
        <v>0</v>
      </c>
      <c r="J28" s="18">
        <v>0</v>
      </c>
      <c r="K28" s="18"/>
      <c r="L28" s="18">
        <f t="shared" si="1"/>
        <v>4379</v>
      </c>
      <c r="M28" s="18">
        <f t="shared" si="2"/>
        <v>1148.8800000000001</v>
      </c>
      <c r="N28" s="18">
        <v>3230.12</v>
      </c>
      <c r="O28" s="18"/>
      <c r="P28" s="18"/>
    </row>
    <row r="29" spans="1:16" s="19" customFormat="1" ht="30" customHeight="1" x14ac:dyDescent="0.25">
      <c r="A29" s="24">
        <f t="shared" si="0"/>
        <v>17</v>
      </c>
      <c r="B29" s="25">
        <v>184</v>
      </c>
      <c r="C29" s="17" t="s">
        <v>22</v>
      </c>
      <c r="D29" s="17" t="s">
        <v>25</v>
      </c>
      <c r="E29" s="25" t="s">
        <v>46</v>
      </c>
      <c r="F29" s="18" t="s">
        <v>0</v>
      </c>
      <c r="G29" s="18"/>
      <c r="H29" s="18"/>
      <c r="I29" s="18"/>
      <c r="J29" s="18"/>
      <c r="K29" s="18">
        <v>0</v>
      </c>
      <c r="L29" s="18">
        <f t="shared" si="1"/>
        <v>0</v>
      </c>
      <c r="M29" s="18"/>
      <c r="N29" s="18"/>
      <c r="O29" s="18"/>
      <c r="P29" s="18"/>
    </row>
    <row r="30" spans="1:16" s="19" customFormat="1" ht="30" customHeight="1" x14ac:dyDescent="0.25">
      <c r="A30" s="24">
        <f t="shared" si="0"/>
        <v>18</v>
      </c>
      <c r="B30" s="25">
        <v>189</v>
      </c>
      <c r="C30" s="17" t="s">
        <v>23</v>
      </c>
      <c r="D30" s="24" t="s">
        <v>7</v>
      </c>
      <c r="E30" s="25" t="s">
        <v>46</v>
      </c>
      <c r="F30" s="18"/>
      <c r="G30" s="18"/>
      <c r="H30" s="18"/>
      <c r="I30" s="18"/>
      <c r="J30" s="18"/>
      <c r="K30" s="18">
        <v>0</v>
      </c>
      <c r="L30" s="18">
        <f t="shared" si="1"/>
        <v>0</v>
      </c>
      <c r="M30" s="18"/>
      <c r="N30" s="18"/>
      <c r="O30" s="18">
        <v>0</v>
      </c>
      <c r="P30" s="18"/>
    </row>
    <row r="31" spans="1:16" s="19" customFormat="1" ht="30" customHeight="1" x14ac:dyDescent="0.25">
      <c r="A31" s="24">
        <f t="shared" si="0"/>
        <v>19</v>
      </c>
      <c r="B31" s="28" t="s">
        <v>52</v>
      </c>
      <c r="C31" s="17" t="s">
        <v>24</v>
      </c>
      <c r="D31" s="24" t="s">
        <v>6</v>
      </c>
      <c r="E31" s="25" t="s">
        <v>47</v>
      </c>
      <c r="F31" s="18"/>
      <c r="G31" s="18"/>
      <c r="H31" s="18"/>
      <c r="I31" s="18"/>
      <c r="J31" s="18"/>
      <c r="K31" s="18">
        <v>0</v>
      </c>
      <c r="L31" s="18">
        <f t="shared" si="1"/>
        <v>0</v>
      </c>
      <c r="M31" s="18"/>
      <c r="N31" s="18"/>
      <c r="O31" s="18">
        <v>0</v>
      </c>
      <c r="P31" s="18"/>
    </row>
    <row r="32" spans="1:16" x14ac:dyDescent="0.25">
      <c r="K32" s="19"/>
      <c r="L32" s="19"/>
      <c r="M32" s="19"/>
    </row>
    <row r="33" spans="1:16" ht="15" customHeight="1" x14ac:dyDescent="0.25"/>
    <row r="34" spans="1:16" x14ac:dyDescent="0.25">
      <c r="A34" s="19"/>
      <c r="B34" s="19"/>
      <c r="P34" s="19"/>
    </row>
    <row r="35" spans="1:16" s="6" customFormat="1" ht="0.95" customHeight="1" x14ac:dyDescent="0.25">
      <c r="A35" s="19"/>
      <c r="B35" s="19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29"/>
    </row>
    <row r="36" spans="1:16" x14ac:dyDescent="0.25">
      <c r="A36" s="19"/>
      <c r="B36" s="19"/>
      <c r="C36" s="30" t="s">
        <v>26</v>
      </c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19"/>
    </row>
    <row r="37" spans="1:16" x14ac:dyDescent="0.25">
      <c r="B37" s="5"/>
      <c r="C37" s="7" t="s">
        <v>61</v>
      </c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</row>
  </sheetData>
  <mergeCells count="14">
    <mergeCell ref="G11:G12"/>
    <mergeCell ref="A11:A12"/>
    <mergeCell ref="B11:B12"/>
    <mergeCell ref="D11:D12"/>
    <mergeCell ref="E11:E12"/>
    <mergeCell ref="F11:F12"/>
    <mergeCell ref="N11:N12"/>
    <mergeCell ref="O11:P11"/>
    <mergeCell ref="H11:H12"/>
    <mergeCell ref="I11:I12"/>
    <mergeCell ref="J11:J12"/>
    <mergeCell ref="K11:K12"/>
    <mergeCell ref="L11:L12"/>
    <mergeCell ref="M11:M12"/>
  </mergeCells>
  <printOptions horizontalCentered="1"/>
  <pageMargins left="0.19685039370078741" right="0.19685039370078741" top="0.39370078740157483" bottom="0.19685039370078741" header="0.19685039370078741" footer="0.19685039370078741"/>
  <pageSetup scale="65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7"/>
  <sheetViews>
    <sheetView showGridLines="0" tabSelected="1" zoomScale="85" zoomScaleNormal="85" workbookViewId="0">
      <selection activeCell="N28" sqref="N28"/>
    </sheetView>
  </sheetViews>
  <sheetFormatPr baseColWidth="10" defaultRowHeight="15" x14ac:dyDescent="0.25"/>
  <cols>
    <col min="1" max="1" width="3.28515625" customWidth="1"/>
    <col min="2" max="2" width="8.7109375" customWidth="1"/>
    <col min="3" max="3" width="25.7109375" customWidth="1"/>
    <col min="4" max="4" width="26.7109375" customWidth="1"/>
    <col min="5" max="5" width="8.7109375" customWidth="1"/>
    <col min="6" max="6" width="12.7109375" customWidth="1"/>
    <col min="7" max="10" width="11.7109375" customWidth="1"/>
    <col min="11" max="11" width="12.28515625" customWidth="1"/>
    <col min="12" max="12" width="12.7109375" customWidth="1"/>
    <col min="13" max="13" width="12.28515625" customWidth="1"/>
    <col min="14" max="16" width="12.7109375" customWidth="1"/>
  </cols>
  <sheetData>
    <row r="1" spans="1:16" ht="18.75" x14ac:dyDescent="0.3">
      <c r="A1" s="10"/>
      <c r="B1" s="10"/>
      <c r="C1" s="10"/>
      <c r="D1" s="10"/>
      <c r="E1" s="10"/>
      <c r="F1" s="10"/>
      <c r="G1" s="11"/>
      <c r="H1" s="10"/>
      <c r="I1" s="10"/>
      <c r="J1" s="10"/>
      <c r="K1" s="10"/>
      <c r="L1" s="10"/>
      <c r="M1" s="10"/>
      <c r="N1" s="10"/>
      <c r="O1" s="10"/>
      <c r="P1" s="10"/>
    </row>
    <row r="2" spans="1:16" ht="18.75" x14ac:dyDescent="0.3">
      <c r="A2" s="10"/>
      <c r="B2" s="10"/>
      <c r="C2" s="10"/>
      <c r="D2" s="10"/>
      <c r="E2" s="10"/>
      <c r="F2" s="10"/>
      <c r="G2" s="11"/>
      <c r="H2" s="10"/>
      <c r="I2" s="10"/>
      <c r="J2" s="10"/>
      <c r="K2" s="10"/>
      <c r="L2" s="10"/>
      <c r="M2" s="10"/>
      <c r="N2" s="10"/>
      <c r="O2" s="10"/>
      <c r="P2" s="10"/>
    </row>
    <row r="3" spans="1:16" ht="18.75" x14ac:dyDescent="0.3">
      <c r="A3" s="10"/>
      <c r="B3" s="10"/>
      <c r="C3" s="10"/>
      <c r="D3" s="10"/>
      <c r="E3" s="10"/>
      <c r="F3" s="10"/>
      <c r="G3" s="11"/>
      <c r="H3" s="10"/>
      <c r="I3" s="10"/>
      <c r="J3" s="10"/>
      <c r="K3" s="10"/>
      <c r="L3" s="10"/>
      <c r="M3" s="10"/>
      <c r="N3" s="10"/>
      <c r="O3" s="10"/>
      <c r="P3" s="10"/>
    </row>
    <row r="4" spans="1:16" ht="18.75" x14ac:dyDescent="0.3">
      <c r="A4" s="10"/>
      <c r="B4" s="10"/>
      <c r="C4" s="10"/>
      <c r="D4" s="10"/>
      <c r="E4" s="10"/>
      <c r="F4" s="10"/>
      <c r="G4" s="11"/>
      <c r="H4" s="10"/>
      <c r="I4" s="10"/>
      <c r="J4" s="10"/>
      <c r="K4" s="10"/>
      <c r="L4" s="10"/>
      <c r="M4" s="10"/>
      <c r="N4" s="10"/>
      <c r="O4" s="10"/>
      <c r="P4" s="10"/>
    </row>
    <row r="5" spans="1:16" ht="18.75" x14ac:dyDescent="0.3">
      <c r="A5" s="10"/>
      <c r="B5" s="10"/>
      <c r="C5" s="10"/>
      <c r="D5" s="10"/>
      <c r="E5" s="10"/>
      <c r="F5" s="10"/>
      <c r="G5" s="11"/>
      <c r="H5" s="10"/>
      <c r="I5" s="10"/>
      <c r="J5" s="10"/>
      <c r="K5" s="10"/>
      <c r="L5" s="10"/>
      <c r="M5" s="10"/>
      <c r="N5" s="10"/>
      <c r="O5" s="10"/>
      <c r="P5" s="10"/>
    </row>
    <row r="6" spans="1:16" s="19" customFormat="1" ht="18.75" x14ac:dyDescent="0.3">
      <c r="A6" s="31"/>
      <c r="B6" s="31"/>
      <c r="C6" s="31"/>
      <c r="D6" s="31"/>
      <c r="E6" s="31"/>
      <c r="F6" s="31"/>
      <c r="G6" s="32"/>
      <c r="H6" s="31"/>
      <c r="I6" s="31"/>
      <c r="J6" s="31"/>
      <c r="K6" s="31"/>
      <c r="L6" s="31"/>
      <c r="M6" s="31"/>
      <c r="N6" s="31"/>
      <c r="O6" s="31"/>
      <c r="P6" s="31"/>
    </row>
    <row r="7" spans="1:16" ht="18.75" x14ac:dyDescent="0.3">
      <c r="A7" s="10" t="s">
        <v>14</v>
      </c>
      <c r="B7" s="10"/>
      <c r="C7" s="10"/>
      <c r="D7" s="10"/>
      <c r="E7" s="10"/>
      <c r="F7" s="10"/>
      <c r="G7" s="11"/>
      <c r="H7" s="10"/>
      <c r="I7" s="10"/>
      <c r="J7" s="10"/>
      <c r="K7" s="10"/>
      <c r="L7" s="10"/>
      <c r="M7" s="10"/>
      <c r="N7" s="10"/>
      <c r="O7" s="10"/>
      <c r="P7" s="10"/>
    </row>
    <row r="8" spans="1:16" ht="18.75" x14ac:dyDescent="0.3">
      <c r="A8" s="10" t="s">
        <v>79</v>
      </c>
      <c r="B8" s="10"/>
      <c r="C8" s="10"/>
      <c r="D8" s="10"/>
      <c r="E8" s="10"/>
      <c r="F8" s="10"/>
      <c r="G8" s="11"/>
      <c r="H8" s="10"/>
      <c r="I8" s="10"/>
      <c r="J8" s="10"/>
      <c r="K8" s="10"/>
      <c r="L8" s="10"/>
      <c r="M8" s="10"/>
      <c r="N8" s="10"/>
      <c r="O8" s="10"/>
      <c r="P8" s="10"/>
    </row>
    <row r="9" spans="1:16" s="12" customFormat="1" ht="15.75" x14ac:dyDescent="0.25">
      <c r="A9" s="21" t="s">
        <v>27</v>
      </c>
      <c r="B9" s="13"/>
      <c r="C9" s="13"/>
      <c r="D9" s="13"/>
      <c r="E9" s="13"/>
      <c r="F9" s="13"/>
      <c r="G9" s="14"/>
      <c r="H9" s="13"/>
      <c r="I9" s="13"/>
      <c r="J9" s="13"/>
      <c r="K9" s="13"/>
      <c r="L9" s="13"/>
      <c r="M9" s="13"/>
      <c r="N9" s="13"/>
      <c r="O9" s="13"/>
      <c r="P9" s="13"/>
    </row>
    <row r="10" spans="1:16" s="12" customFormat="1" ht="15" customHeight="1" x14ac:dyDescent="0.25">
      <c r="A10" s="16"/>
      <c r="B10" s="13"/>
      <c r="C10" s="13"/>
      <c r="D10" s="14"/>
      <c r="E10" s="13"/>
      <c r="F10" s="13"/>
      <c r="G10" s="13"/>
      <c r="H10" s="13"/>
      <c r="I10" s="13"/>
      <c r="J10" s="13"/>
      <c r="K10" s="13"/>
      <c r="L10" s="13"/>
      <c r="M10" s="13"/>
    </row>
    <row r="11" spans="1:16" s="12" customFormat="1" ht="30" customHeight="1" x14ac:dyDescent="0.25">
      <c r="A11" s="38" t="s">
        <v>33</v>
      </c>
      <c r="B11" s="39" t="s">
        <v>34</v>
      </c>
      <c r="C11" s="37" t="s">
        <v>35</v>
      </c>
      <c r="D11" s="42" t="s">
        <v>36</v>
      </c>
      <c r="E11" s="43" t="s">
        <v>37</v>
      </c>
      <c r="F11" s="38" t="s">
        <v>48</v>
      </c>
      <c r="G11" s="38" t="s">
        <v>49</v>
      </c>
      <c r="H11" s="38" t="s">
        <v>51</v>
      </c>
      <c r="I11" s="38" t="s">
        <v>50</v>
      </c>
      <c r="J11" s="38" t="s">
        <v>38</v>
      </c>
      <c r="K11" s="38" t="s">
        <v>39</v>
      </c>
      <c r="L11" s="38" t="s">
        <v>40</v>
      </c>
      <c r="M11" s="38" t="s">
        <v>41</v>
      </c>
      <c r="N11" s="38" t="s">
        <v>42</v>
      </c>
      <c r="O11" s="40" t="s">
        <v>43</v>
      </c>
      <c r="P11" s="41"/>
    </row>
    <row r="12" spans="1:16" s="12" customFormat="1" ht="48" customHeight="1" x14ac:dyDescent="0.25">
      <c r="A12" s="38"/>
      <c r="B12" s="39"/>
      <c r="C12" s="37" t="s">
        <v>45</v>
      </c>
      <c r="D12" s="42"/>
      <c r="E12" s="44"/>
      <c r="F12" s="38"/>
      <c r="G12" s="38"/>
      <c r="H12" s="38"/>
      <c r="I12" s="39"/>
      <c r="J12" s="38"/>
      <c r="K12" s="39"/>
      <c r="L12" s="39"/>
      <c r="M12" s="39"/>
      <c r="N12" s="39"/>
      <c r="O12" s="22" t="s">
        <v>44</v>
      </c>
      <c r="P12" s="22" t="s">
        <v>53</v>
      </c>
    </row>
    <row r="13" spans="1:16" ht="30" customHeight="1" x14ac:dyDescent="0.25">
      <c r="A13" s="1">
        <v>1</v>
      </c>
      <c r="B13" s="20" t="s">
        <v>28</v>
      </c>
      <c r="C13" s="8" t="s">
        <v>55</v>
      </c>
      <c r="D13" s="1" t="s">
        <v>29</v>
      </c>
      <c r="E13" s="2" t="s">
        <v>46</v>
      </c>
      <c r="F13" s="3">
        <v>0</v>
      </c>
      <c r="G13" s="3"/>
      <c r="H13" s="3"/>
      <c r="I13" s="3"/>
      <c r="J13" s="3"/>
      <c r="K13" s="3"/>
      <c r="L13" s="3"/>
      <c r="M13" s="3"/>
      <c r="N13" s="3"/>
      <c r="O13" s="3"/>
      <c r="P13" s="3"/>
    </row>
    <row r="14" spans="1:16" ht="30" customHeight="1" x14ac:dyDescent="0.25">
      <c r="A14" s="1">
        <f>A13+1</f>
        <v>2</v>
      </c>
      <c r="B14" s="20" t="s">
        <v>28</v>
      </c>
      <c r="C14" s="9" t="s">
        <v>56</v>
      </c>
      <c r="D14" s="1" t="s">
        <v>30</v>
      </c>
      <c r="E14" s="2" t="s">
        <v>46</v>
      </c>
      <c r="F14" s="3">
        <v>0</v>
      </c>
      <c r="G14" s="3"/>
      <c r="H14" s="3"/>
      <c r="I14" s="3"/>
      <c r="J14" s="3"/>
      <c r="K14" s="3"/>
      <c r="L14" s="3"/>
      <c r="M14" s="3"/>
      <c r="N14" s="3"/>
      <c r="O14" s="3"/>
      <c r="P14" s="3"/>
    </row>
    <row r="15" spans="1:16" ht="30" customHeight="1" x14ac:dyDescent="0.25">
      <c r="A15" s="1">
        <f t="shared" ref="A15:A31" si="0">A14+1</f>
        <v>3</v>
      </c>
      <c r="B15" s="20" t="s">
        <v>28</v>
      </c>
      <c r="C15" s="9" t="s">
        <v>57</v>
      </c>
      <c r="D15" s="1" t="s">
        <v>59</v>
      </c>
      <c r="E15" s="2" t="s">
        <v>46</v>
      </c>
      <c r="F15" s="3">
        <v>0</v>
      </c>
      <c r="G15" s="3"/>
      <c r="H15" s="3"/>
      <c r="I15" s="3"/>
      <c r="J15" s="3"/>
      <c r="K15" s="3"/>
      <c r="L15" s="3"/>
      <c r="M15" s="3"/>
      <c r="N15" s="3"/>
      <c r="O15" s="3"/>
      <c r="P15" s="3"/>
    </row>
    <row r="16" spans="1:16" ht="30" customHeight="1" x14ac:dyDescent="0.25">
      <c r="A16" s="1">
        <f t="shared" si="0"/>
        <v>4</v>
      </c>
      <c r="B16" s="20" t="s">
        <v>28</v>
      </c>
      <c r="C16" s="9" t="s">
        <v>54</v>
      </c>
      <c r="D16" s="1" t="s">
        <v>31</v>
      </c>
      <c r="E16" s="2" t="s">
        <v>46</v>
      </c>
      <c r="F16" s="3">
        <v>0</v>
      </c>
      <c r="G16" s="3"/>
      <c r="H16" s="3"/>
      <c r="I16" s="3"/>
      <c r="J16" s="3"/>
      <c r="K16" s="3"/>
      <c r="L16" s="3"/>
      <c r="M16" s="3"/>
      <c r="N16" s="3"/>
      <c r="O16" s="3"/>
      <c r="P16" s="3"/>
    </row>
    <row r="17" spans="1:16" s="19" customFormat="1" ht="30" customHeight="1" x14ac:dyDescent="0.25">
      <c r="A17" s="24">
        <f t="shared" si="0"/>
        <v>5</v>
      </c>
      <c r="B17" s="26" t="s">
        <v>28</v>
      </c>
      <c r="C17" s="27" t="s">
        <v>58</v>
      </c>
      <c r="D17" s="24" t="s">
        <v>32</v>
      </c>
      <c r="E17" s="25" t="s">
        <v>46</v>
      </c>
      <c r="F17" s="18">
        <v>0</v>
      </c>
      <c r="G17" s="18"/>
      <c r="H17" s="18"/>
      <c r="I17" s="18"/>
      <c r="J17" s="18"/>
      <c r="K17" s="18"/>
      <c r="L17" s="18"/>
      <c r="M17" s="18"/>
      <c r="N17" s="18"/>
      <c r="O17" s="18"/>
      <c r="P17" s="18"/>
    </row>
    <row r="18" spans="1:16" s="19" customFormat="1" ht="30" customHeight="1" x14ac:dyDescent="0.25">
      <c r="A18" s="24">
        <f t="shared" si="0"/>
        <v>6</v>
      </c>
      <c r="B18" s="25" t="s">
        <v>13</v>
      </c>
      <c r="C18" s="17" t="s">
        <v>64</v>
      </c>
      <c r="D18" s="24" t="s">
        <v>1</v>
      </c>
      <c r="E18" s="25" t="s">
        <v>46</v>
      </c>
      <c r="F18" s="18">
        <v>7500</v>
      </c>
      <c r="G18" s="18">
        <v>0</v>
      </c>
      <c r="H18" s="18">
        <v>2500</v>
      </c>
      <c r="I18" s="18">
        <v>0</v>
      </c>
      <c r="J18" s="18">
        <v>0</v>
      </c>
      <c r="K18" s="18"/>
      <c r="L18" s="18">
        <f>SUM(F18:K18)</f>
        <v>10000</v>
      </c>
      <c r="M18" s="18">
        <v>475.64</v>
      </c>
      <c r="N18" s="18">
        <f>+L18-M18</f>
        <v>9524.36</v>
      </c>
      <c r="O18" s="18"/>
      <c r="P18" s="18"/>
    </row>
    <row r="19" spans="1:16" s="19" customFormat="1" ht="30" customHeight="1" x14ac:dyDescent="0.25">
      <c r="A19" s="24">
        <f t="shared" si="0"/>
        <v>7</v>
      </c>
      <c r="B19" s="25" t="s">
        <v>13</v>
      </c>
      <c r="C19" s="17" t="s">
        <v>12</v>
      </c>
      <c r="D19" s="24" t="s">
        <v>60</v>
      </c>
      <c r="E19" s="25" t="s">
        <v>46</v>
      </c>
      <c r="F19" s="18">
        <v>10966</v>
      </c>
      <c r="G19" s="18">
        <v>0</v>
      </c>
      <c r="H19" s="18">
        <v>1550</v>
      </c>
      <c r="I19" s="18">
        <v>0</v>
      </c>
      <c r="J19" s="18">
        <v>375</v>
      </c>
      <c r="K19" s="18"/>
      <c r="L19" s="18">
        <f t="shared" ref="L19:L31" si="1">SUM(F19:K19)</f>
        <v>12891</v>
      </c>
      <c r="M19" s="18">
        <f t="shared" ref="M19:M28" si="2">ROUND((L19-N19),2)</f>
        <v>965.23</v>
      </c>
      <c r="N19" s="18">
        <v>11925.77</v>
      </c>
      <c r="O19" s="18"/>
      <c r="P19" s="18"/>
    </row>
    <row r="20" spans="1:16" s="19" customFormat="1" ht="30" customHeight="1" x14ac:dyDescent="0.25">
      <c r="A20" s="24">
        <f t="shared" si="0"/>
        <v>8</v>
      </c>
      <c r="B20" s="25" t="s">
        <v>13</v>
      </c>
      <c r="C20" s="17" t="s">
        <v>62</v>
      </c>
      <c r="D20" s="17" t="s">
        <v>63</v>
      </c>
      <c r="E20" s="25" t="s">
        <v>46</v>
      </c>
      <c r="F20" s="18">
        <v>7500</v>
      </c>
      <c r="G20" s="18">
        <v>0</v>
      </c>
      <c r="H20" s="18">
        <v>1500</v>
      </c>
      <c r="I20" s="18">
        <v>0</v>
      </c>
      <c r="J20" s="18">
        <v>375</v>
      </c>
      <c r="K20" s="18"/>
      <c r="L20" s="18">
        <f t="shared" si="1"/>
        <v>9375</v>
      </c>
      <c r="M20" s="18">
        <v>671.58</v>
      </c>
      <c r="N20" s="18">
        <v>8703.42</v>
      </c>
      <c r="O20" s="18"/>
      <c r="P20" s="18"/>
    </row>
    <row r="21" spans="1:16" s="19" customFormat="1" ht="30" customHeight="1" x14ac:dyDescent="0.25">
      <c r="A21" s="24">
        <f t="shared" si="0"/>
        <v>9</v>
      </c>
      <c r="B21" s="25" t="s">
        <v>13</v>
      </c>
      <c r="C21" s="17" t="s">
        <v>17</v>
      </c>
      <c r="D21" s="24" t="s">
        <v>3</v>
      </c>
      <c r="E21" s="25" t="s">
        <v>46</v>
      </c>
      <c r="F21" s="18">
        <v>4243</v>
      </c>
      <c r="G21" s="18">
        <v>0</v>
      </c>
      <c r="H21" s="18">
        <v>1550</v>
      </c>
      <c r="I21" s="18">
        <v>500</v>
      </c>
      <c r="J21" s="18">
        <v>0</v>
      </c>
      <c r="K21" s="18"/>
      <c r="L21" s="18">
        <f t="shared" si="1"/>
        <v>6293</v>
      </c>
      <c r="M21" s="18">
        <f>ROUND((L21-N21),2)</f>
        <v>406.01</v>
      </c>
      <c r="N21" s="18">
        <v>5886.99</v>
      </c>
      <c r="O21" s="18"/>
      <c r="P21" s="18"/>
    </row>
    <row r="22" spans="1:16" s="19" customFormat="1" ht="30" customHeight="1" x14ac:dyDescent="0.25">
      <c r="A22" s="24">
        <f t="shared" si="0"/>
        <v>10</v>
      </c>
      <c r="B22" s="25" t="s">
        <v>13</v>
      </c>
      <c r="C22" s="17" t="s">
        <v>18</v>
      </c>
      <c r="D22" s="24" t="s">
        <v>4</v>
      </c>
      <c r="E22" s="25" t="s">
        <v>46</v>
      </c>
      <c r="F22" s="18">
        <v>3020</v>
      </c>
      <c r="G22" s="18">
        <v>0</v>
      </c>
      <c r="H22" s="18">
        <v>1550</v>
      </c>
      <c r="I22" s="18">
        <v>0</v>
      </c>
      <c r="J22" s="18">
        <v>0</v>
      </c>
      <c r="K22" s="18"/>
      <c r="L22" s="18">
        <f t="shared" si="1"/>
        <v>4570</v>
      </c>
      <c r="M22" s="18">
        <f t="shared" si="2"/>
        <v>238.98</v>
      </c>
      <c r="N22" s="18">
        <v>4331.0200000000004</v>
      </c>
      <c r="O22" s="18"/>
      <c r="P22" s="18"/>
    </row>
    <row r="23" spans="1:16" s="19" customFormat="1" ht="30" customHeight="1" x14ac:dyDescent="0.25">
      <c r="A23" s="24">
        <f t="shared" si="0"/>
        <v>11</v>
      </c>
      <c r="B23" s="25" t="s">
        <v>13</v>
      </c>
      <c r="C23" s="17" t="s">
        <v>16</v>
      </c>
      <c r="D23" s="24" t="s">
        <v>2</v>
      </c>
      <c r="E23" s="25" t="s">
        <v>46</v>
      </c>
      <c r="F23" s="18">
        <v>3531</v>
      </c>
      <c r="G23" s="18">
        <v>0</v>
      </c>
      <c r="H23" s="18">
        <v>1550</v>
      </c>
      <c r="I23" s="18">
        <v>0</v>
      </c>
      <c r="J23" s="18">
        <v>0</v>
      </c>
      <c r="K23" s="18"/>
      <c r="L23" s="18">
        <f t="shared" si="1"/>
        <v>5081</v>
      </c>
      <c r="M23" s="18">
        <f t="shared" si="2"/>
        <v>223.99</v>
      </c>
      <c r="N23" s="18">
        <v>4857.01</v>
      </c>
      <c r="O23" s="18"/>
      <c r="P23" s="18"/>
    </row>
    <row r="24" spans="1:16" s="19" customFormat="1" ht="30" customHeight="1" x14ac:dyDescent="0.25">
      <c r="A24" s="24">
        <f t="shared" si="0"/>
        <v>12</v>
      </c>
      <c r="B24" s="25" t="s">
        <v>13</v>
      </c>
      <c r="C24" s="17" t="s">
        <v>19</v>
      </c>
      <c r="D24" s="24" t="s">
        <v>8</v>
      </c>
      <c r="E24" s="25" t="s">
        <v>46</v>
      </c>
      <c r="F24" s="18">
        <v>5697</v>
      </c>
      <c r="G24" s="18"/>
      <c r="H24" s="18">
        <v>1800</v>
      </c>
      <c r="I24" s="18">
        <v>500</v>
      </c>
      <c r="J24" s="18">
        <v>0</v>
      </c>
      <c r="K24" s="18"/>
      <c r="L24" s="18">
        <f t="shared" si="1"/>
        <v>7997</v>
      </c>
      <c r="M24" s="18">
        <f t="shared" si="2"/>
        <v>-63.65</v>
      </c>
      <c r="N24" s="18">
        <v>8060.65</v>
      </c>
      <c r="O24" s="18"/>
      <c r="P24" s="18"/>
    </row>
    <row r="25" spans="1:16" s="19" customFormat="1" ht="30" customHeight="1" x14ac:dyDescent="0.25">
      <c r="A25" s="24">
        <f t="shared" si="0"/>
        <v>13</v>
      </c>
      <c r="B25" s="25" t="s">
        <v>13</v>
      </c>
      <c r="C25" s="17" t="s">
        <v>20</v>
      </c>
      <c r="D25" s="24" t="s">
        <v>5</v>
      </c>
      <c r="E25" s="25" t="s">
        <v>46</v>
      </c>
      <c r="F25" s="18">
        <v>7392</v>
      </c>
      <c r="G25" s="18">
        <v>0</v>
      </c>
      <c r="H25" s="18">
        <v>2300</v>
      </c>
      <c r="I25" s="18">
        <v>500</v>
      </c>
      <c r="J25" s="18">
        <v>0</v>
      </c>
      <c r="K25" s="18"/>
      <c r="L25" s="18">
        <f t="shared" si="1"/>
        <v>10192</v>
      </c>
      <c r="M25" s="18">
        <f t="shared" si="2"/>
        <v>667.98</v>
      </c>
      <c r="N25" s="18">
        <v>9524.02</v>
      </c>
      <c r="O25" s="18"/>
      <c r="P25" s="18"/>
    </row>
    <row r="26" spans="1:16" s="19" customFormat="1" ht="30" customHeight="1" x14ac:dyDescent="0.25">
      <c r="A26" s="24">
        <f t="shared" si="0"/>
        <v>14</v>
      </c>
      <c r="B26" s="25" t="s">
        <v>13</v>
      </c>
      <c r="C26" s="17" t="s">
        <v>11</v>
      </c>
      <c r="D26" s="24" t="s">
        <v>10</v>
      </c>
      <c r="E26" s="25" t="s">
        <v>46</v>
      </c>
      <c r="F26" s="18">
        <v>6768</v>
      </c>
      <c r="G26" s="18">
        <v>0</v>
      </c>
      <c r="H26" s="18">
        <v>1550</v>
      </c>
      <c r="I26" s="18">
        <v>0</v>
      </c>
      <c r="J26" s="18">
        <v>0</v>
      </c>
      <c r="K26" s="18"/>
      <c r="L26" s="18">
        <f t="shared" si="1"/>
        <v>8318</v>
      </c>
      <c r="M26" s="18">
        <f t="shared" si="2"/>
        <v>534.36</v>
      </c>
      <c r="N26" s="18">
        <v>7783.6399999999994</v>
      </c>
      <c r="O26" s="18"/>
      <c r="P26" s="18"/>
    </row>
    <row r="27" spans="1:16" s="19" customFormat="1" ht="30" customHeight="1" x14ac:dyDescent="0.25">
      <c r="A27" s="24">
        <f t="shared" si="0"/>
        <v>15</v>
      </c>
      <c r="B27" s="25" t="s">
        <v>13</v>
      </c>
      <c r="C27" s="17" t="s">
        <v>15</v>
      </c>
      <c r="D27" s="24" t="s">
        <v>9</v>
      </c>
      <c r="E27" s="25" t="s">
        <v>46</v>
      </c>
      <c r="F27" s="18">
        <v>1412.55</v>
      </c>
      <c r="G27" s="18">
        <v>0</v>
      </c>
      <c r="H27" s="18">
        <v>775</v>
      </c>
      <c r="I27" s="18">
        <v>0</v>
      </c>
      <c r="J27" s="18">
        <v>0</v>
      </c>
      <c r="K27" s="18"/>
      <c r="L27" s="18">
        <f>SUM(F27:K27)</f>
        <v>2187.5500000000002</v>
      </c>
      <c r="M27" s="18">
        <f>ROUND((L27-N27),2)</f>
        <v>91.04</v>
      </c>
      <c r="N27" s="18">
        <v>2096.5100000000002</v>
      </c>
      <c r="O27" s="18"/>
      <c r="P27" s="18"/>
    </row>
    <row r="28" spans="1:16" s="19" customFormat="1" ht="30" customHeight="1" x14ac:dyDescent="0.25">
      <c r="A28" s="24">
        <f t="shared" si="0"/>
        <v>16</v>
      </c>
      <c r="B28" s="25" t="s">
        <v>13</v>
      </c>
      <c r="C28" s="17" t="s">
        <v>21</v>
      </c>
      <c r="D28" s="24" t="s">
        <v>10</v>
      </c>
      <c r="E28" s="25" t="s">
        <v>46</v>
      </c>
      <c r="F28" s="18">
        <v>2829</v>
      </c>
      <c r="G28" s="18">
        <v>0</v>
      </c>
      <c r="H28" s="18">
        <v>1550</v>
      </c>
      <c r="I28" s="18">
        <v>0</v>
      </c>
      <c r="J28" s="18">
        <v>0</v>
      </c>
      <c r="K28" s="18"/>
      <c r="L28" s="18">
        <f t="shared" si="1"/>
        <v>4379</v>
      </c>
      <c r="M28" s="18">
        <f t="shared" si="2"/>
        <v>1148.8800000000001</v>
      </c>
      <c r="N28" s="18">
        <v>3230.12</v>
      </c>
      <c r="O28" s="18"/>
      <c r="P28" s="18"/>
    </row>
    <row r="29" spans="1:16" s="19" customFormat="1" ht="30" customHeight="1" x14ac:dyDescent="0.25">
      <c r="A29" s="24">
        <f t="shared" si="0"/>
        <v>17</v>
      </c>
      <c r="B29" s="25">
        <v>184</v>
      </c>
      <c r="C29" s="17" t="s">
        <v>22</v>
      </c>
      <c r="D29" s="17" t="s">
        <v>25</v>
      </c>
      <c r="E29" s="25" t="s">
        <v>46</v>
      </c>
      <c r="F29" s="18" t="s">
        <v>0</v>
      </c>
      <c r="G29" s="18"/>
      <c r="H29" s="18"/>
      <c r="I29" s="18"/>
      <c r="J29" s="18"/>
      <c r="K29" s="18">
        <v>0</v>
      </c>
      <c r="L29" s="18">
        <f t="shared" si="1"/>
        <v>0</v>
      </c>
      <c r="M29" s="18"/>
      <c r="N29" s="18"/>
      <c r="O29" s="18"/>
      <c r="P29" s="18"/>
    </row>
    <row r="30" spans="1:16" s="19" customFormat="1" ht="30" customHeight="1" x14ac:dyDescent="0.25">
      <c r="A30" s="24">
        <f t="shared" si="0"/>
        <v>18</v>
      </c>
      <c r="B30" s="25">
        <v>189</v>
      </c>
      <c r="C30" s="17" t="s">
        <v>23</v>
      </c>
      <c r="D30" s="24" t="s">
        <v>7</v>
      </c>
      <c r="E30" s="25" t="s">
        <v>46</v>
      </c>
      <c r="F30" s="18"/>
      <c r="G30" s="18"/>
      <c r="H30" s="18"/>
      <c r="I30" s="18"/>
      <c r="J30" s="18"/>
      <c r="K30" s="18">
        <v>0</v>
      </c>
      <c r="L30" s="18">
        <f t="shared" si="1"/>
        <v>0</v>
      </c>
      <c r="M30" s="18"/>
      <c r="N30" s="18"/>
      <c r="O30" s="18">
        <v>0</v>
      </c>
      <c r="P30" s="18"/>
    </row>
    <row r="31" spans="1:16" s="19" customFormat="1" ht="30" customHeight="1" x14ac:dyDescent="0.25">
      <c r="A31" s="24">
        <f t="shared" si="0"/>
        <v>19</v>
      </c>
      <c r="B31" s="28" t="s">
        <v>52</v>
      </c>
      <c r="C31" s="17" t="s">
        <v>24</v>
      </c>
      <c r="D31" s="24" t="s">
        <v>6</v>
      </c>
      <c r="E31" s="25" t="s">
        <v>47</v>
      </c>
      <c r="F31" s="18"/>
      <c r="G31" s="18"/>
      <c r="H31" s="18"/>
      <c r="I31" s="18"/>
      <c r="J31" s="18"/>
      <c r="K31" s="18">
        <v>0</v>
      </c>
      <c r="L31" s="18">
        <f t="shared" si="1"/>
        <v>0</v>
      </c>
      <c r="M31" s="18"/>
      <c r="N31" s="18"/>
      <c r="O31" s="18">
        <v>0</v>
      </c>
      <c r="P31" s="18"/>
    </row>
    <row r="32" spans="1:16" x14ac:dyDescent="0.25">
      <c r="K32" s="19"/>
      <c r="L32" s="19"/>
      <c r="M32" s="19"/>
    </row>
    <row r="33" spans="1:16" ht="15" customHeight="1" x14ac:dyDescent="0.25"/>
    <row r="34" spans="1:16" x14ac:dyDescent="0.25">
      <c r="A34" s="19"/>
      <c r="B34" s="19"/>
      <c r="P34" s="19"/>
    </row>
    <row r="35" spans="1:16" s="6" customFormat="1" ht="0.95" customHeight="1" x14ac:dyDescent="0.25">
      <c r="A35" s="19"/>
      <c r="B35" s="19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29"/>
    </row>
    <row r="36" spans="1:16" x14ac:dyDescent="0.25">
      <c r="A36" s="19"/>
      <c r="B36" s="19"/>
      <c r="C36" s="30" t="s">
        <v>26</v>
      </c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19"/>
    </row>
    <row r="37" spans="1:16" x14ac:dyDescent="0.25">
      <c r="B37" s="5"/>
      <c r="C37" s="7" t="s">
        <v>61</v>
      </c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</row>
  </sheetData>
  <mergeCells count="14">
    <mergeCell ref="N11:N12"/>
    <mergeCell ref="O11:P11"/>
    <mergeCell ref="H11:H12"/>
    <mergeCell ref="I11:I12"/>
    <mergeCell ref="J11:J12"/>
    <mergeCell ref="K11:K12"/>
    <mergeCell ref="L11:L12"/>
    <mergeCell ref="M11:M12"/>
    <mergeCell ref="A11:A12"/>
    <mergeCell ref="B11:B12"/>
    <mergeCell ref="D11:D12"/>
    <mergeCell ref="E11:E12"/>
    <mergeCell ref="F11:F12"/>
    <mergeCell ref="G11:G12"/>
  </mergeCells>
  <printOptions horizontalCentered="1"/>
  <pageMargins left="0.19685039370078741" right="0.19685039370078741" top="0.39370078740157483" bottom="0.19685039370078741" header="0.19685039370078741" footer="0.19685039370078741"/>
  <pageSetup scale="6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7"/>
  <sheetViews>
    <sheetView topLeftCell="A12" workbookViewId="0">
      <selection activeCell="C18" sqref="C18:N28"/>
    </sheetView>
  </sheetViews>
  <sheetFormatPr baseColWidth="10" defaultRowHeight="29.25" customHeight="1" x14ac:dyDescent="0.25"/>
  <cols>
    <col min="1" max="1" width="3.28515625" customWidth="1"/>
    <col min="2" max="2" width="8.7109375" customWidth="1"/>
    <col min="3" max="3" width="25.7109375" customWidth="1"/>
    <col min="4" max="4" width="26.7109375" customWidth="1"/>
    <col min="5" max="5" width="8.7109375" customWidth="1"/>
    <col min="6" max="6" width="12.7109375" customWidth="1"/>
    <col min="7" max="10" width="11.7109375" customWidth="1"/>
    <col min="11" max="11" width="12.28515625" customWidth="1"/>
    <col min="12" max="12" width="12.7109375" customWidth="1"/>
    <col min="13" max="13" width="12.28515625" customWidth="1"/>
    <col min="14" max="16" width="12.7109375" customWidth="1"/>
  </cols>
  <sheetData>
    <row r="1" spans="1:16" ht="29.25" customHeight="1" x14ac:dyDescent="0.3">
      <c r="A1" s="10"/>
      <c r="B1" s="10"/>
      <c r="C1" s="10"/>
      <c r="D1" s="10"/>
      <c r="E1" s="10"/>
      <c r="F1" s="10"/>
      <c r="G1" s="11"/>
      <c r="H1" s="10"/>
      <c r="I1" s="10"/>
      <c r="J1" s="10"/>
      <c r="K1" s="10"/>
      <c r="L1" s="10"/>
      <c r="M1" s="10"/>
      <c r="N1" s="10"/>
      <c r="O1" s="10"/>
      <c r="P1" s="10"/>
    </row>
    <row r="2" spans="1:16" ht="29.25" customHeight="1" x14ac:dyDescent="0.3">
      <c r="A2" s="10"/>
      <c r="B2" s="10"/>
      <c r="C2" s="10"/>
      <c r="D2" s="10"/>
      <c r="E2" s="10"/>
      <c r="F2" s="10"/>
      <c r="G2" s="11"/>
      <c r="H2" s="10"/>
      <c r="I2" s="10"/>
      <c r="J2" s="10"/>
      <c r="K2" s="10"/>
      <c r="L2" s="10"/>
      <c r="M2" s="10"/>
      <c r="N2" s="10"/>
      <c r="O2" s="10"/>
      <c r="P2" s="10"/>
    </row>
    <row r="3" spans="1:16" ht="29.25" customHeight="1" x14ac:dyDescent="0.3">
      <c r="A3" s="10"/>
      <c r="B3" s="10"/>
      <c r="C3" s="10"/>
      <c r="D3" s="10"/>
      <c r="E3" s="10"/>
      <c r="F3" s="10"/>
      <c r="G3" s="11"/>
      <c r="H3" s="10"/>
      <c r="I3" s="10"/>
      <c r="J3" s="10"/>
      <c r="K3" s="10"/>
      <c r="L3" s="10"/>
      <c r="M3" s="10"/>
      <c r="N3" s="10"/>
      <c r="O3" s="10"/>
      <c r="P3" s="10"/>
    </row>
    <row r="4" spans="1:16" ht="29.25" customHeight="1" x14ac:dyDescent="0.3">
      <c r="A4" s="10"/>
      <c r="B4" s="10"/>
      <c r="C4" s="10"/>
      <c r="D4" s="10"/>
      <c r="E4" s="10"/>
      <c r="F4" s="10"/>
      <c r="G4" s="11"/>
      <c r="H4" s="10"/>
      <c r="I4" s="10"/>
      <c r="J4" s="10"/>
      <c r="K4" s="10"/>
      <c r="L4" s="10"/>
      <c r="M4" s="10"/>
      <c r="N4" s="10"/>
      <c r="O4" s="10"/>
      <c r="P4" s="10"/>
    </row>
    <row r="5" spans="1:16" ht="29.25" customHeight="1" x14ac:dyDescent="0.3">
      <c r="A5" s="10"/>
      <c r="B5" s="10"/>
      <c r="C5" s="10"/>
      <c r="D5" s="10"/>
      <c r="E5" s="10"/>
      <c r="F5" s="10"/>
      <c r="G5" s="11"/>
      <c r="H5" s="10"/>
      <c r="I5" s="10"/>
      <c r="J5" s="10"/>
      <c r="K5" s="10"/>
      <c r="L5" s="10"/>
      <c r="M5" s="10"/>
      <c r="N5" s="10"/>
      <c r="O5" s="10"/>
      <c r="P5" s="10"/>
    </row>
    <row r="6" spans="1:16" s="19" customFormat="1" ht="29.25" customHeight="1" x14ac:dyDescent="0.3">
      <c r="A6" s="31"/>
      <c r="B6" s="31"/>
      <c r="C6" s="31"/>
      <c r="D6" s="31"/>
      <c r="E6" s="31"/>
      <c r="F6" s="31"/>
      <c r="G6" s="32"/>
      <c r="H6" s="31"/>
      <c r="I6" s="31"/>
      <c r="J6" s="31"/>
      <c r="K6" s="31"/>
      <c r="L6" s="31"/>
      <c r="M6" s="31"/>
      <c r="N6" s="31"/>
      <c r="O6" s="31"/>
      <c r="P6" s="31"/>
    </row>
    <row r="7" spans="1:16" ht="16.5" customHeight="1" x14ac:dyDescent="0.3">
      <c r="A7" s="10" t="s">
        <v>14</v>
      </c>
      <c r="B7" s="10"/>
      <c r="C7" s="10"/>
      <c r="D7" s="10"/>
      <c r="E7" s="10"/>
      <c r="F7" s="10"/>
      <c r="G7" s="11"/>
      <c r="H7" s="10"/>
      <c r="I7" s="10"/>
      <c r="J7" s="10"/>
      <c r="K7" s="10"/>
      <c r="L7" s="10"/>
      <c r="M7" s="10"/>
      <c r="N7" s="10"/>
      <c r="O7" s="10"/>
      <c r="P7" s="10"/>
    </row>
    <row r="8" spans="1:16" ht="15.75" customHeight="1" x14ac:dyDescent="0.3">
      <c r="A8" s="10" t="s">
        <v>70</v>
      </c>
      <c r="B8" s="10"/>
      <c r="C8" s="10"/>
      <c r="D8" s="10"/>
      <c r="E8" s="10"/>
      <c r="F8" s="10"/>
      <c r="G8" s="11"/>
      <c r="H8" s="10"/>
      <c r="I8" s="10"/>
      <c r="J8" s="10"/>
      <c r="K8" s="10"/>
      <c r="L8" s="10"/>
      <c r="M8" s="10"/>
      <c r="N8" s="10"/>
      <c r="O8" s="10"/>
      <c r="P8" s="10"/>
    </row>
    <row r="9" spans="1:16" s="12" customFormat="1" ht="9.75" customHeight="1" x14ac:dyDescent="0.25">
      <c r="A9" s="21" t="s">
        <v>27</v>
      </c>
      <c r="B9" s="13"/>
      <c r="C9" s="13"/>
      <c r="D9" s="13"/>
      <c r="E9" s="13"/>
      <c r="F9" s="13"/>
      <c r="G9" s="14"/>
      <c r="H9" s="13"/>
      <c r="I9" s="13"/>
      <c r="J9" s="13"/>
      <c r="K9" s="13"/>
      <c r="L9" s="13"/>
      <c r="M9" s="13"/>
      <c r="N9" s="13"/>
      <c r="O9" s="13"/>
      <c r="P9" s="13"/>
    </row>
    <row r="10" spans="1:16" s="12" customFormat="1" ht="29.25" customHeight="1" x14ac:dyDescent="0.25">
      <c r="A10" s="16"/>
      <c r="B10" s="13"/>
      <c r="C10" s="13"/>
      <c r="D10" s="14"/>
      <c r="E10" s="13"/>
      <c r="F10" s="13"/>
      <c r="G10" s="13"/>
      <c r="H10" s="13"/>
      <c r="I10" s="13"/>
      <c r="J10" s="13"/>
      <c r="K10" s="13"/>
      <c r="L10" s="13"/>
      <c r="M10" s="13"/>
    </row>
    <row r="11" spans="1:16" s="12" customFormat="1" ht="29.25" customHeight="1" x14ac:dyDescent="0.25">
      <c r="A11" s="38" t="s">
        <v>33</v>
      </c>
      <c r="B11" s="39" t="s">
        <v>34</v>
      </c>
      <c r="C11" s="33" t="s">
        <v>35</v>
      </c>
      <c r="D11" s="42" t="s">
        <v>36</v>
      </c>
      <c r="E11" s="43" t="s">
        <v>37</v>
      </c>
      <c r="F11" s="38" t="s">
        <v>48</v>
      </c>
      <c r="G11" s="38" t="s">
        <v>49</v>
      </c>
      <c r="H11" s="38" t="s">
        <v>51</v>
      </c>
      <c r="I11" s="38" t="s">
        <v>50</v>
      </c>
      <c r="J11" s="38" t="s">
        <v>38</v>
      </c>
      <c r="K11" s="38" t="s">
        <v>39</v>
      </c>
      <c r="L11" s="38" t="s">
        <v>40</v>
      </c>
      <c r="M11" s="38" t="s">
        <v>41</v>
      </c>
      <c r="N11" s="38" t="s">
        <v>42</v>
      </c>
      <c r="O11" s="40" t="s">
        <v>43</v>
      </c>
      <c r="P11" s="41"/>
    </row>
    <row r="12" spans="1:16" s="12" customFormat="1" ht="29.25" customHeight="1" x14ac:dyDescent="0.25">
      <c r="A12" s="38"/>
      <c r="B12" s="39"/>
      <c r="C12" s="33" t="s">
        <v>45</v>
      </c>
      <c r="D12" s="42"/>
      <c r="E12" s="44"/>
      <c r="F12" s="38"/>
      <c r="G12" s="38"/>
      <c r="H12" s="38"/>
      <c r="I12" s="39"/>
      <c r="J12" s="38"/>
      <c r="K12" s="39"/>
      <c r="L12" s="39"/>
      <c r="M12" s="39"/>
      <c r="N12" s="39"/>
      <c r="O12" s="22" t="s">
        <v>44</v>
      </c>
      <c r="P12" s="22" t="s">
        <v>53</v>
      </c>
    </row>
    <row r="13" spans="1:16" ht="29.25" customHeight="1" x14ac:dyDescent="0.25">
      <c r="A13" s="1">
        <v>1</v>
      </c>
      <c r="B13" s="20" t="s">
        <v>28</v>
      </c>
      <c r="C13" s="8" t="s">
        <v>55</v>
      </c>
      <c r="D13" s="1" t="s">
        <v>29</v>
      </c>
      <c r="E13" s="2" t="s">
        <v>46</v>
      </c>
      <c r="F13" s="3">
        <v>0</v>
      </c>
      <c r="G13" s="3"/>
      <c r="H13" s="3"/>
      <c r="I13" s="3"/>
      <c r="J13" s="3"/>
      <c r="K13" s="3"/>
      <c r="L13" s="3"/>
      <c r="M13" s="3"/>
      <c r="N13" s="3"/>
      <c r="O13" s="3"/>
      <c r="P13" s="3"/>
    </row>
    <row r="14" spans="1:16" ht="29.25" customHeight="1" x14ac:dyDescent="0.25">
      <c r="A14" s="1">
        <f>A13+1</f>
        <v>2</v>
      </c>
      <c r="B14" s="20" t="s">
        <v>28</v>
      </c>
      <c r="C14" s="9" t="s">
        <v>56</v>
      </c>
      <c r="D14" s="1" t="s">
        <v>30</v>
      </c>
      <c r="E14" s="2" t="s">
        <v>46</v>
      </c>
      <c r="F14" s="3">
        <v>0</v>
      </c>
      <c r="G14" s="3"/>
      <c r="H14" s="3"/>
      <c r="I14" s="3"/>
      <c r="J14" s="3"/>
      <c r="K14" s="3"/>
      <c r="L14" s="3"/>
      <c r="M14" s="3"/>
      <c r="N14" s="3"/>
      <c r="O14" s="3"/>
      <c r="P14" s="3"/>
    </row>
    <row r="15" spans="1:16" ht="29.25" customHeight="1" x14ac:dyDescent="0.25">
      <c r="A15" s="1">
        <f t="shared" ref="A15:A31" si="0">A14+1</f>
        <v>3</v>
      </c>
      <c r="B15" s="20" t="s">
        <v>28</v>
      </c>
      <c r="C15" s="9" t="s">
        <v>57</v>
      </c>
      <c r="D15" s="1" t="s">
        <v>59</v>
      </c>
      <c r="E15" s="2" t="s">
        <v>46</v>
      </c>
      <c r="F15" s="3">
        <v>0</v>
      </c>
      <c r="G15" s="3"/>
      <c r="H15" s="3"/>
      <c r="I15" s="3"/>
      <c r="J15" s="3"/>
      <c r="K15" s="3"/>
      <c r="L15" s="3"/>
      <c r="M15" s="3"/>
      <c r="N15" s="3"/>
      <c r="O15" s="3"/>
      <c r="P15" s="3"/>
    </row>
    <row r="16" spans="1:16" ht="29.25" customHeight="1" x14ac:dyDescent="0.25">
      <c r="A16" s="1">
        <f t="shared" si="0"/>
        <v>4</v>
      </c>
      <c r="B16" s="20" t="s">
        <v>28</v>
      </c>
      <c r="C16" s="9" t="s">
        <v>54</v>
      </c>
      <c r="D16" s="1" t="s">
        <v>31</v>
      </c>
      <c r="E16" s="2" t="s">
        <v>46</v>
      </c>
      <c r="F16" s="3">
        <v>0</v>
      </c>
      <c r="G16" s="3"/>
      <c r="H16" s="3"/>
      <c r="I16" s="3"/>
      <c r="J16" s="3"/>
      <c r="K16" s="3"/>
      <c r="L16" s="3"/>
      <c r="M16" s="3"/>
      <c r="N16" s="3"/>
      <c r="O16" s="3"/>
      <c r="P16" s="3"/>
    </row>
    <row r="17" spans="1:16" s="19" customFormat="1" ht="29.25" customHeight="1" x14ac:dyDescent="0.25">
      <c r="A17" s="24">
        <f t="shared" si="0"/>
        <v>5</v>
      </c>
      <c r="B17" s="26" t="s">
        <v>28</v>
      </c>
      <c r="C17" s="27" t="s">
        <v>58</v>
      </c>
      <c r="D17" s="24" t="s">
        <v>32</v>
      </c>
      <c r="E17" s="25" t="s">
        <v>46</v>
      </c>
      <c r="F17" s="18">
        <v>0</v>
      </c>
      <c r="G17" s="18"/>
      <c r="H17" s="18"/>
      <c r="I17" s="18"/>
      <c r="J17" s="18"/>
      <c r="K17" s="18"/>
      <c r="L17" s="18"/>
      <c r="M17" s="18"/>
      <c r="N17" s="18"/>
      <c r="O17" s="18"/>
      <c r="P17" s="18"/>
    </row>
    <row r="18" spans="1:16" s="19" customFormat="1" ht="29.25" customHeight="1" x14ac:dyDescent="0.25">
      <c r="A18" s="24">
        <f t="shared" si="0"/>
        <v>6</v>
      </c>
      <c r="B18" s="25" t="s">
        <v>13</v>
      </c>
      <c r="C18" s="17" t="s">
        <v>68</v>
      </c>
      <c r="D18" s="24" t="s">
        <v>1</v>
      </c>
      <c r="E18" s="25" t="s">
        <v>46</v>
      </c>
      <c r="F18" s="18">
        <v>8175</v>
      </c>
      <c r="G18" s="18">
        <v>0</v>
      </c>
      <c r="H18" s="18">
        <v>2800</v>
      </c>
      <c r="I18" s="18">
        <v>500</v>
      </c>
      <c r="J18" s="18">
        <v>0</v>
      </c>
      <c r="K18" s="18"/>
      <c r="L18" s="18">
        <f>SUM(F18:K18)</f>
        <v>11475</v>
      </c>
      <c r="M18" s="18">
        <f>760.94+75</f>
        <v>835.94</v>
      </c>
      <c r="N18" s="18">
        <f>+L18-M18</f>
        <v>10639.06</v>
      </c>
      <c r="O18" s="18"/>
      <c r="P18" s="18"/>
    </row>
    <row r="19" spans="1:16" s="19" customFormat="1" ht="29.25" customHeight="1" x14ac:dyDescent="0.25">
      <c r="A19" s="24">
        <f t="shared" si="0"/>
        <v>7</v>
      </c>
      <c r="B19" s="25" t="s">
        <v>13</v>
      </c>
      <c r="C19" s="17" t="s">
        <v>12</v>
      </c>
      <c r="D19" s="24" t="s">
        <v>60</v>
      </c>
      <c r="E19" s="25" t="s">
        <v>46</v>
      </c>
      <c r="F19" s="18">
        <v>10966</v>
      </c>
      <c r="G19" s="18">
        <v>1096.57</v>
      </c>
      <c r="H19" s="18">
        <v>1550</v>
      </c>
      <c r="I19" s="18">
        <v>0</v>
      </c>
      <c r="J19" s="18">
        <v>375</v>
      </c>
      <c r="K19" s="18"/>
      <c r="L19" s="18">
        <f t="shared" ref="L19:L28" si="1">SUM(F19:K19)</f>
        <v>13987.57</v>
      </c>
      <c r="M19" s="18">
        <v>1115.75</v>
      </c>
      <c r="N19" s="18">
        <f t="shared" ref="N19:N28" si="2">+L19-M19</f>
        <v>12871.82</v>
      </c>
      <c r="O19" s="18"/>
      <c r="P19" s="18"/>
    </row>
    <row r="20" spans="1:16" s="19" customFormat="1" ht="29.25" customHeight="1" x14ac:dyDescent="0.25">
      <c r="A20" s="24">
        <f t="shared" si="0"/>
        <v>8</v>
      </c>
      <c r="B20" s="25" t="s">
        <v>13</v>
      </c>
      <c r="C20" s="17" t="s">
        <v>74</v>
      </c>
      <c r="D20" s="17" t="s">
        <v>75</v>
      </c>
      <c r="E20" s="25" t="s">
        <v>46</v>
      </c>
      <c r="F20" s="18">
        <v>8082</v>
      </c>
      <c r="G20" s="18">
        <v>0</v>
      </c>
      <c r="H20" s="18">
        <v>1800</v>
      </c>
      <c r="I20" s="18">
        <v>500</v>
      </c>
      <c r="J20" s="18">
        <v>0</v>
      </c>
      <c r="K20" s="18"/>
      <c r="L20" s="18">
        <f t="shared" si="1"/>
        <v>10382</v>
      </c>
      <c r="M20" s="18">
        <f>390.36+139.53+311.67+75</f>
        <v>916.56</v>
      </c>
      <c r="N20" s="18">
        <f t="shared" si="2"/>
        <v>9465.44</v>
      </c>
      <c r="O20" s="18"/>
      <c r="P20" s="18"/>
    </row>
    <row r="21" spans="1:16" s="19" customFormat="1" ht="29.25" customHeight="1" x14ac:dyDescent="0.25">
      <c r="A21" s="24">
        <f t="shared" si="0"/>
        <v>9</v>
      </c>
      <c r="B21" s="25" t="s">
        <v>13</v>
      </c>
      <c r="C21" s="17" t="s">
        <v>17</v>
      </c>
      <c r="D21" s="24" t="s">
        <v>3</v>
      </c>
      <c r="E21" s="25" t="s">
        <v>46</v>
      </c>
      <c r="F21" s="18">
        <v>4243</v>
      </c>
      <c r="G21" s="18">
        <v>0</v>
      </c>
      <c r="H21" s="18">
        <v>1550</v>
      </c>
      <c r="I21" s="18">
        <v>500</v>
      </c>
      <c r="J21" s="18">
        <v>0</v>
      </c>
      <c r="K21" s="18"/>
      <c r="L21" s="18">
        <f t="shared" si="1"/>
        <v>6293</v>
      </c>
      <c r="M21" s="18">
        <v>456.01</v>
      </c>
      <c r="N21" s="18">
        <f t="shared" si="2"/>
        <v>5836.99</v>
      </c>
      <c r="O21" s="18"/>
      <c r="P21" s="18"/>
    </row>
    <row r="22" spans="1:16" s="19" customFormat="1" ht="29.25" customHeight="1" x14ac:dyDescent="0.25">
      <c r="A22" s="24">
        <f t="shared" si="0"/>
        <v>10</v>
      </c>
      <c r="B22" s="25" t="s">
        <v>13</v>
      </c>
      <c r="C22" s="17" t="s">
        <v>18</v>
      </c>
      <c r="D22" s="24" t="s">
        <v>4</v>
      </c>
      <c r="E22" s="25" t="s">
        <v>46</v>
      </c>
      <c r="F22" s="18">
        <v>3020</v>
      </c>
      <c r="G22" s="18">
        <v>302.05</v>
      </c>
      <c r="H22" s="18">
        <v>1550</v>
      </c>
      <c r="I22" s="18">
        <v>0</v>
      </c>
      <c r="J22" s="18">
        <v>0</v>
      </c>
      <c r="K22" s="18"/>
      <c r="L22" s="18">
        <f t="shared" si="1"/>
        <v>4872.05</v>
      </c>
      <c r="M22" s="18">
        <v>302.97000000000003</v>
      </c>
      <c r="N22" s="18">
        <f t="shared" si="2"/>
        <v>4569.08</v>
      </c>
      <c r="O22" s="18"/>
      <c r="P22" s="18"/>
    </row>
    <row r="23" spans="1:16" s="19" customFormat="1" ht="29.25" customHeight="1" x14ac:dyDescent="0.25">
      <c r="A23" s="24">
        <f t="shared" si="0"/>
        <v>11</v>
      </c>
      <c r="B23" s="25" t="s">
        <v>13</v>
      </c>
      <c r="C23" s="17" t="s">
        <v>16</v>
      </c>
      <c r="D23" s="24" t="s">
        <v>2</v>
      </c>
      <c r="E23" s="25" t="s">
        <v>46</v>
      </c>
      <c r="F23" s="18">
        <v>3531</v>
      </c>
      <c r="G23" s="18">
        <v>0</v>
      </c>
      <c r="H23" s="18">
        <v>1550</v>
      </c>
      <c r="I23" s="18">
        <v>0</v>
      </c>
      <c r="J23" s="18">
        <v>0</v>
      </c>
      <c r="K23" s="18"/>
      <c r="L23" s="18">
        <f t="shared" si="1"/>
        <v>5081</v>
      </c>
      <c r="M23" s="18">
        <v>273.99</v>
      </c>
      <c r="N23" s="18">
        <f t="shared" si="2"/>
        <v>4807.01</v>
      </c>
      <c r="O23" s="18"/>
      <c r="P23" s="18"/>
    </row>
    <row r="24" spans="1:16" s="19" customFormat="1" ht="29.25" customHeight="1" x14ac:dyDescent="0.25">
      <c r="A24" s="24">
        <f t="shared" si="0"/>
        <v>12</v>
      </c>
      <c r="B24" s="25" t="s">
        <v>13</v>
      </c>
      <c r="C24" s="17" t="s">
        <v>19</v>
      </c>
      <c r="D24" s="24" t="s">
        <v>8</v>
      </c>
      <c r="E24" s="25" t="s">
        <v>46</v>
      </c>
      <c r="F24" s="18">
        <v>5697</v>
      </c>
      <c r="G24" s="18">
        <v>664.72</v>
      </c>
      <c r="H24" s="18">
        <v>1800</v>
      </c>
      <c r="I24" s="18">
        <v>500</v>
      </c>
      <c r="J24" s="18">
        <v>0</v>
      </c>
      <c r="K24" s="18"/>
      <c r="L24" s="18">
        <f t="shared" si="1"/>
        <v>8661.7200000000012</v>
      </c>
      <c r="M24" s="18">
        <v>559.57000000000005</v>
      </c>
      <c r="N24" s="18">
        <f t="shared" si="2"/>
        <v>8102.1500000000015</v>
      </c>
      <c r="O24" s="18"/>
      <c r="P24" s="18"/>
    </row>
    <row r="25" spans="1:16" s="19" customFormat="1" ht="29.25" customHeight="1" x14ac:dyDescent="0.25">
      <c r="A25" s="24">
        <f t="shared" si="0"/>
        <v>13</v>
      </c>
      <c r="B25" s="25" t="s">
        <v>13</v>
      </c>
      <c r="C25" s="17" t="s">
        <v>20</v>
      </c>
      <c r="D25" s="24" t="s">
        <v>5</v>
      </c>
      <c r="E25" s="25" t="s">
        <v>46</v>
      </c>
      <c r="F25" s="18">
        <v>7392</v>
      </c>
      <c r="G25" s="18">
        <v>770</v>
      </c>
      <c r="H25" s="18">
        <v>2300</v>
      </c>
      <c r="I25" s="18">
        <v>500</v>
      </c>
      <c r="J25" s="18">
        <v>0</v>
      </c>
      <c r="K25" s="18"/>
      <c r="L25" s="18">
        <f t="shared" si="1"/>
        <v>10962</v>
      </c>
      <c r="M25" s="18">
        <v>778.52</v>
      </c>
      <c r="N25" s="18">
        <f t="shared" si="2"/>
        <v>10183.48</v>
      </c>
      <c r="O25" s="18"/>
      <c r="P25" s="18"/>
    </row>
    <row r="26" spans="1:16" s="19" customFormat="1" ht="29.25" customHeight="1" x14ac:dyDescent="0.25">
      <c r="A26" s="24">
        <f t="shared" si="0"/>
        <v>14</v>
      </c>
      <c r="B26" s="25" t="s">
        <v>13</v>
      </c>
      <c r="C26" s="17" t="s">
        <v>11</v>
      </c>
      <c r="D26" s="24" t="s">
        <v>10</v>
      </c>
      <c r="E26" s="25" t="s">
        <v>46</v>
      </c>
      <c r="F26" s="18">
        <v>6768</v>
      </c>
      <c r="G26" s="18">
        <v>0</v>
      </c>
      <c r="H26" s="18">
        <v>1550</v>
      </c>
      <c r="I26" s="18">
        <v>0</v>
      </c>
      <c r="J26" s="18">
        <v>0</v>
      </c>
      <c r="K26" s="18"/>
      <c r="L26" s="18">
        <f t="shared" si="1"/>
        <v>8318</v>
      </c>
      <c r="M26" s="18">
        <f>534.36+75</f>
        <v>609.36</v>
      </c>
      <c r="N26" s="18">
        <f t="shared" si="2"/>
        <v>7708.64</v>
      </c>
      <c r="O26" s="18"/>
      <c r="P26" s="18"/>
    </row>
    <row r="27" spans="1:16" s="19" customFormat="1" ht="29.25" customHeight="1" x14ac:dyDescent="0.25">
      <c r="A27" s="24">
        <f t="shared" si="0"/>
        <v>15</v>
      </c>
      <c r="B27" s="25" t="s">
        <v>13</v>
      </c>
      <c r="C27" s="17" t="s">
        <v>15</v>
      </c>
      <c r="D27" s="24" t="s">
        <v>9</v>
      </c>
      <c r="E27" s="25" t="s">
        <v>46</v>
      </c>
      <c r="F27" s="18">
        <v>2825.1</v>
      </c>
      <c r="G27" s="18">
        <v>282.49</v>
      </c>
      <c r="H27" s="18">
        <v>1550</v>
      </c>
      <c r="I27" s="18">
        <v>0</v>
      </c>
      <c r="J27" s="18">
        <v>0</v>
      </c>
      <c r="K27" s="18"/>
      <c r="L27" s="18">
        <f t="shared" si="1"/>
        <v>4657.59</v>
      </c>
      <c r="M27" s="18">
        <v>221.79</v>
      </c>
      <c r="N27" s="18">
        <f t="shared" si="2"/>
        <v>4435.8</v>
      </c>
      <c r="O27" s="18"/>
      <c r="P27" s="18"/>
    </row>
    <row r="28" spans="1:16" s="19" customFormat="1" ht="29.25" customHeight="1" x14ac:dyDescent="0.25">
      <c r="A28" s="24">
        <f t="shared" si="0"/>
        <v>16</v>
      </c>
      <c r="B28" s="25" t="s">
        <v>13</v>
      </c>
      <c r="C28" s="17" t="s">
        <v>21</v>
      </c>
      <c r="D28" s="24" t="s">
        <v>10</v>
      </c>
      <c r="E28" s="25" t="s">
        <v>46</v>
      </c>
      <c r="F28" s="18">
        <v>2829</v>
      </c>
      <c r="G28" s="18">
        <v>297.69</v>
      </c>
      <c r="H28" s="18">
        <v>1550</v>
      </c>
      <c r="I28" s="18">
        <v>0</v>
      </c>
      <c r="J28" s="18">
        <v>0</v>
      </c>
      <c r="K28" s="18"/>
      <c r="L28" s="18">
        <f t="shared" si="1"/>
        <v>4676.6900000000005</v>
      </c>
      <c r="M28" s="18">
        <v>222.55</v>
      </c>
      <c r="N28" s="18">
        <f t="shared" si="2"/>
        <v>4454.1400000000003</v>
      </c>
      <c r="O28" s="18"/>
      <c r="P28" s="18"/>
    </row>
    <row r="29" spans="1:16" s="19" customFormat="1" ht="29.25" customHeight="1" x14ac:dyDescent="0.25">
      <c r="A29" s="24">
        <f t="shared" si="0"/>
        <v>17</v>
      </c>
      <c r="B29" s="25">
        <v>184</v>
      </c>
      <c r="C29" s="17" t="s">
        <v>22</v>
      </c>
      <c r="D29" s="17" t="s">
        <v>25</v>
      </c>
      <c r="E29" s="25" t="s">
        <v>46</v>
      </c>
      <c r="F29" s="18" t="s">
        <v>0</v>
      </c>
      <c r="G29" s="18"/>
      <c r="H29" s="18"/>
      <c r="I29" s="18"/>
      <c r="J29" s="18"/>
      <c r="K29" s="18">
        <v>0</v>
      </c>
      <c r="L29" s="18">
        <f t="shared" ref="L29:L31" si="3">SUM(F29:K29)</f>
        <v>0</v>
      </c>
      <c r="M29" s="18"/>
      <c r="N29" s="18"/>
      <c r="O29" s="18"/>
      <c r="P29" s="18"/>
    </row>
    <row r="30" spans="1:16" s="19" customFormat="1" ht="29.25" customHeight="1" x14ac:dyDescent="0.25">
      <c r="A30" s="24">
        <f t="shared" si="0"/>
        <v>18</v>
      </c>
      <c r="B30" s="25">
        <v>189</v>
      </c>
      <c r="C30" s="17" t="s">
        <v>23</v>
      </c>
      <c r="D30" s="24" t="s">
        <v>7</v>
      </c>
      <c r="E30" s="25" t="s">
        <v>46</v>
      </c>
      <c r="F30" s="18"/>
      <c r="G30" s="18"/>
      <c r="H30" s="18"/>
      <c r="I30" s="18"/>
      <c r="J30" s="18"/>
      <c r="K30" s="18">
        <v>0</v>
      </c>
      <c r="L30" s="18">
        <f t="shared" si="3"/>
        <v>0</v>
      </c>
      <c r="M30" s="18"/>
      <c r="N30" s="18"/>
      <c r="O30" s="18">
        <v>0</v>
      </c>
      <c r="P30" s="18"/>
    </row>
    <row r="31" spans="1:16" s="19" customFormat="1" ht="29.25" customHeight="1" x14ac:dyDescent="0.25">
      <c r="A31" s="24">
        <f t="shared" si="0"/>
        <v>19</v>
      </c>
      <c r="B31" s="28" t="s">
        <v>52</v>
      </c>
      <c r="C31" s="17" t="s">
        <v>24</v>
      </c>
      <c r="D31" s="24" t="s">
        <v>6</v>
      </c>
      <c r="E31" s="25" t="s">
        <v>47</v>
      </c>
      <c r="F31" s="18"/>
      <c r="G31" s="18"/>
      <c r="H31" s="18"/>
      <c r="I31" s="18"/>
      <c r="J31" s="18"/>
      <c r="K31" s="18">
        <v>0</v>
      </c>
      <c r="L31" s="18">
        <f t="shared" si="3"/>
        <v>0</v>
      </c>
      <c r="M31" s="18"/>
      <c r="N31" s="18"/>
      <c r="O31" s="18">
        <v>0</v>
      </c>
      <c r="P31" s="18"/>
    </row>
    <row r="32" spans="1:16" ht="29.25" customHeight="1" x14ac:dyDescent="0.25">
      <c r="K32" s="19"/>
      <c r="L32" s="19"/>
      <c r="M32" s="19"/>
    </row>
    <row r="34" spans="1:16" ht="29.25" customHeight="1" x14ac:dyDescent="0.25">
      <c r="A34" s="19"/>
      <c r="B34" s="19"/>
      <c r="P34" s="19"/>
    </row>
    <row r="35" spans="1:16" s="6" customFormat="1" ht="29.25" customHeight="1" x14ac:dyDescent="0.25">
      <c r="A35" s="19"/>
      <c r="B35" s="19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29"/>
    </row>
    <row r="36" spans="1:16" ht="29.25" customHeight="1" x14ac:dyDescent="0.25">
      <c r="A36" s="19"/>
      <c r="B36" s="19"/>
      <c r="C36" s="30" t="s">
        <v>26</v>
      </c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19"/>
    </row>
    <row r="37" spans="1:16" ht="29.25" customHeight="1" x14ac:dyDescent="0.25">
      <c r="B37" s="5"/>
      <c r="C37" s="7" t="s">
        <v>61</v>
      </c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</row>
  </sheetData>
  <mergeCells count="14">
    <mergeCell ref="G11:G12"/>
    <mergeCell ref="A11:A12"/>
    <mergeCell ref="B11:B12"/>
    <mergeCell ref="D11:D12"/>
    <mergeCell ref="E11:E12"/>
    <mergeCell ref="F11:F12"/>
    <mergeCell ref="N11:N12"/>
    <mergeCell ref="O11:P11"/>
    <mergeCell ref="H11:H12"/>
    <mergeCell ref="I11:I12"/>
    <mergeCell ref="J11:J12"/>
    <mergeCell ref="K11:K12"/>
    <mergeCell ref="L11:L12"/>
    <mergeCell ref="M11:M12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7"/>
  <sheetViews>
    <sheetView topLeftCell="A14" workbookViewId="0">
      <selection activeCell="M29" sqref="M29"/>
    </sheetView>
  </sheetViews>
  <sheetFormatPr baseColWidth="10" defaultRowHeight="29.25" customHeight="1" x14ac:dyDescent="0.25"/>
  <cols>
    <col min="1" max="1" width="3.28515625" customWidth="1"/>
    <col min="2" max="2" width="8.7109375" customWidth="1"/>
    <col min="3" max="3" width="25.7109375" customWidth="1"/>
    <col min="4" max="4" width="26.7109375" customWidth="1"/>
    <col min="5" max="5" width="8.7109375" customWidth="1"/>
    <col min="6" max="6" width="12.7109375" customWidth="1"/>
    <col min="7" max="10" width="11.7109375" customWidth="1"/>
    <col min="11" max="11" width="12.28515625" customWidth="1"/>
    <col min="12" max="12" width="12.7109375" customWidth="1"/>
    <col min="13" max="13" width="12.28515625" customWidth="1"/>
    <col min="14" max="16" width="12.7109375" customWidth="1"/>
  </cols>
  <sheetData>
    <row r="1" spans="1:16" ht="29.25" customHeight="1" x14ac:dyDescent="0.3">
      <c r="A1" s="10"/>
      <c r="B1" s="10"/>
      <c r="C1" s="10"/>
      <c r="D1" s="10"/>
      <c r="E1" s="10"/>
      <c r="F1" s="10"/>
      <c r="G1" s="11"/>
      <c r="H1" s="10"/>
      <c r="I1" s="10"/>
      <c r="J1" s="10"/>
      <c r="K1" s="10"/>
      <c r="L1" s="10"/>
      <c r="M1" s="10"/>
      <c r="N1" s="10"/>
      <c r="O1" s="10"/>
      <c r="P1" s="10"/>
    </row>
    <row r="2" spans="1:16" ht="29.25" customHeight="1" x14ac:dyDescent="0.3">
      <c r="A2" s="10"/>
      <c r="B2" s="10"/>
      <c r="C2" s="10"/>
      <c r="D2" s="10"/>
      <c r="E2" s="10"/>
      <c r="F2" s="10"/>
      <c r="G2" s="11"/>
      <c r="H2" s="10"/>
      <c r="I2" s="10"/>
      <c r="J2" s="10"/>
      <c r="K2" s="10"/>
      <c r="L2" s="10"/>
      <c r="M2" s="10"/>
      <c r="N2" s="10"/>
      <c r="O2" s="10"/>
      <c r="P2" s="10"/>
    </row>
    <row r="3" spans="1:16" ht="29.25" customHeight="1" x14ac:dyDescent="0.3">
      <c r="A3" s="10"/>
      <c r="B3" s="10"/>
      <c r="C3" s="10"/>
      <c r="D3" s="10"/>
      <c r="E3" s="10"/>
      <c r="F3" s="10"/>
      <c r="G3" s="11"/>
      <c r="H3" s="10"/>
      <c r="I3" s="10"/>
      <c r="J3" s="10"/>
      <c r="K3" s="10"/>
      <c r="L3" s="10"/>
      <c r="M3" s="10"/>
      <c r="N3" s="10"/>
      <c r="O3" s="10"/>
      <c r="P3" s="10"/>
    </row>
    <row r="4" spans="1:16" ht="29.25" customHeight="1" x14ac:dyDescent="0.3">
      <c r="A4" s="10"/>
      <c r="B4" s="10"/>
      <c r="C4" s="10"/>
      <c r="D4" s="10"/>
      <c r="E4" s="10"/>
      <c r="F4" s="10"/>
      <c r="G4" s="11"/>
      <c r="H4" s="10"/>
      <c r="I4" s="10"/>
      <c r="J4" s="10"/>
      <c r="K4" s="10"/>
      <c r="L4" s="10"/>
      <c r="M4" s="10"/>
      <c r="N4" s="10"/>
      <c r="O4" s="10"/>
      <c r="P4" s="10"/>
    </row>
    <row r="5" spans="1:16" ht="29.25" customHeight="1" x14ac:dyDescent="0.3">
      <c r="A5" s="10"/>
      <c r="B5" s="10"/>
      <c r="C5" s="10"/>
      <c r="D5" s="10"/>
      <c r="E5" s="10"/>
      <c r="F5" s="10"/>
      <c r="G5" s="11"/>
      <c r="H5" s="10"/>
      <c r="I5" s="10"/>
      <c r="J5" s="10"/>
      <c r="K5" s="10"/>
      <c r="L5" s="10"/>
      <c r="M5" s="10"/>
      <c r="N5" s="10"/>
      <c r="O5" s="10"/>
      <c r="P5" s="10"/>
    </row>
    <row r="6" spans="1:16" s="19" customFormat="1" ht="29.25" customHeight="1" x14ac:dyDescent="0.3">
      <c r="A6" s="31"/>
      <c r="B6" s="31"/>
      <c r="C6" s="31"/>
      <c r="D6" s="31"/>
      <c r="E6" s="31"/>
      <c r="F6" s="31"/>
      <c r="G6" s="32"/>
      <c r="H6" s="31"/>
      <c r="I6" s="31"/>
      <c r="J6" s="31"/>
      <c r="K6" s="31"/>
      <c r="L6" s="31"/>
      <c r="M6" s="31"/>
      <c r="N6" s="31"/>
      <c r="O6" s="31"/>
      <c r="P6" s="31"/>
    </row>
    <row r="7" spans="1:16" ht="16.5" customHeight="1" x14ac:dyDescent="0.3">
      <c r="A7" s="10" t="s">
        <v>14</v>
      </c>
      <c r="B7" s="10"/>
      <c r="C7" s="10"/>
      <c r="D7" s="10"/>
      <c r="E7" s="10"/>
      <c r="F7" s="10"/>
      <c r="G7" s="11"/>
      <c r="H7" s="10"/>
      <c r="I7" s="10"/>
      <c r="J7" s="10"/>
      <c r="K7" s="10"/>
      <c r="L7" s="10"/>
      <c r="M7" s="10"/>
      <c r="N7" s="10"/>
      <c r="O7" s="10"/>
      <c r="P7" s="10"/>
    </row>
    <row r="8" spans="1:16" ht="15.75" customHeight="1" x14ac:dyDescent="0.3">
      <c r="A8" s="10" t="s">
        <v>71</v>
      </c>
      <c r="B8" s="10"/>
      <c r="C8" s="10"/>
      <c r="D8" s="10"/>
      <c r="E8" s="10"/>
      <c r="F8" s="10"/>
      <c r="G8" s="11"/>
      <c r="H8" s="10"/>
      <c r="I8" s="10"/>
      <c r="J8" s="10"/>
      <c r="K8" s="10"/>
      <c r="L8" s="10"/>
      <c r="M8" s="10"/>
      <c r="N8" s="10"/>
      <c r="O8" s="10"/>
      <c r="P8" s="10"/>
    </row>
    <row r="9" spans="1:16" s="12" customFormat="1" ht="9.75" customHeight="1" x14ac:dyDescent="0.25">
      <c r="A9" s="21" t="s">
        <v>27</v>
      </c>
      <c r="B9" s="13"/>
      <c r="C9" s="13"/>
      <c r="D9" s="13"/>
      <c r="E9" s="13"/>
      <c r="F9" s="13"/>
      <c r="G9" s="14"/>
      <c r="H9" s="13"/>
      <c r="I9" s="13"/>
      <c r="J9" s="13"/>
      <c r="K9" s="13"/>
      <c r="L9" s="13"/>
      <c r="M9" s="13"/>
      <c r="N9" s="13"/>
      <c r="O9" s="13"/>
      <c r="P9" s="13"/>
    </row>
    <row r="10" spans="1:16" s="12" customFormat="1" ht="29.25" customHeight="1" x14ac:dyDescent="0.25">
      <c r="A10" s="16"/>
      <c r="B10" s="13"/>
      <c r="C10" s="13"/>
      <c r="D10" s="14"/>
      <c r="E10" s="13"/>
      <c r="F10" s="13"/>
      <c r="G10" s="13"/>
      <c r="H10" s="13"/>
      <c r="I10" s="13"/>
      <c r="J10" s="13"/>
      <c r="K10" s="13"/>
      <c r="L10" s="13"/>
      <c r="M10" s="13"/>
    </row>
    <row r="11" spans="1:16" s="12" customFormat="1" ht="29.25" customHeight="1" x14ac:dyDescent="0.25">
      <c r="A11" s="38" t="s">
        <v>33</v>
      </c>
      <c r="B11" s="39" t="s">
        <v>34</v>
      </c>
      <c r="C11" s="33" t="s">
        <v>35</v>
      </c>
      <c r="D11" s="42" t="s">
        <v>36</v>
      </c>
      <c r="E11" s="43" t="s">
        <v>37</v>
      </c>
      <c r="F11" s="38" t="s">
        <v>48</v>
      </c>
      <c r="G11" s="38" t="s">
        <v>49</v>
      </c>
      <c r="H11" s="38" t="s">
        <v>51</v>
      </c>
      <c r="I11" s="38" t="s">
        <v>50</v>
      </c>
      <c r="J11" s="38" t="s">
        <v>38</v>
      </c>
      <c r="K11" s="38" t="s">
        <v>39</v>
      </c>
      <c r="L11" s="38" t="s">
        <v>40</v>
      </c>
      <c r="M11" s="38" t="s">
        <v>41</v>
      </c>
      <c r="N11" s="38" t="s">
        <v>42</v>
      </c>
      <c r="O11" s="40" t="s">
        <v>43</v>
      </c>
      <c r="P11" s="41"/>
    </row>
    <row r="12" spans="1:16" s="12" customFormat="1" ht="29.25" customHeight="1" x14ac:dyDescent="0.25">
      <c r="A12" s="38"/>
      <c r="B12" s="39"/>
      <c r="C12" s="33" t="s">
        <v>45</v>
      </c>
      <c r="D12" s="42"/>
      <c r="E12" s="44"/>
      <c r="F12" s="38"/>
      <c r="G12" s="38"/>
      <c r="H12" s="38"/>
      <c r="I12" s="39"/>
      <c r="J12" s="38"/>
      <c r="K12" s="39"/>
      <c r="L12" s="39"/>
      <c r="M12" s="39"/>
      <c r="N12" s="39"/>
      <c r="O12" s="22" t="s">
        <v>44</v>
      </c>
      <c r="P12" s="22" t="s">
        <v>53</v>
      </c>
    </row>
    <row r="13" spans="1:16" ht="29.25" customHeight="1" x14ac:dyDescent="0.25">
      <c r="A13" s="1">
        <v>1</v>
      </c>
      <c r="B13" s="20" t="s">
        <v>28</v>
      </c>
      <c r="C13" s="8" t="s">
        <v>55</v>
      </c>
      <c r="D13" s="1" t="s">
        <v>29</v>
      </c>
      <c r="E13" s="2" t="s">
        <v>46</v>
      </c>
      <c r="F13" s="3">
        <v>0</v>
      </c>
      <c r="G13" s="3"/>
      <c r="H13" s="3"/>
      <c r="I13" s="3"/>
      <c r="J13" s="3"/>
      <c r="K13" s="3"/>
      <c r="L13" s="3"/>
      <c r="M13" s="3"/>
      <c r="N13" s="3"/>
      <c r="O13" s="3"/>
      <c r="P13" s="3"/>
    </row>
    <row r="14" spans="1:16" ht="29.25" customHeight="1" x14ac:dyDescent="0.25">
      <c r="A14" s="1">
        <f>A13+1</f>
        <v>2</v>
      </c>
      <c r="B14" s="20" t="s">
        <v>28</v>
      </c>
      <c r="C14" s="9" t="s">
        <v>56</v>
      </c>
      <c r="D14" s="1" t="s">
        <v>30</v>
      </c>
      <c r="E14" s="2" t="s">
        <v>46</v>
      </c>
      <c r="F14" s="3">
        <v>0</v>
      </c>
      <c r="G14" s="3"/>
      <c r="H14" s="3"/>
      <c r="I14" s="3"/>
      <c r="J14" s="3"/>
      <c r="K14" s="3"/>
      <c r="L14" s="3"/>
      <c r="M14" s="3"/>
      <c r="N14" s="3"/>
      <c r="O14" s="3"/>
      <c r="P14" s="3"/>
    </row>
    <row r="15" spans="1:16" ht="29.25" customHeight="1" x14ac:dyDescent="0.25">
      <c r="A15" s="1">
        <f t="shared" ref="A15:A31" si="0">A14+1</f>
        <v>3</v>
      </c>
      <c r="B15" s="20" t="s">
        <v>28</v>
      </c>
      <c r="C15" s="9" t="s">
        <v>57</v>
      </c>
      <c r="D15" s="1" t="s">
        <v>59</v>
      </c>
      <c r="E15" s="2" t="s">
        <v>46</v>
      </c>
      <c r="F15" s="3">
        <v>0</v>
      </c>
      <c r="G15" s="3"/>
      <c r="H15" s="3"/>
      <c r="I15" s="3"/>
      <c r="J15" s="3"/>
      <c r="K15" s="3"/>
      <c r="L15" s="3"/>
      <c r="M15" s="3"/>
      <c r="N15" s="3"/>
      <c r="O15" s="3"/>
      <c r="P15" s="3"/>
    </row>
    <row r="16" spans="1:16" ht="29.25" customHeight="1" x14ac:dyDescent="0.25">
      <c r="A16" s="1">
        <f t="shared" si="0"/>
        <v>4</v>
      </c>
      <c r="B16" s="20" t="s">
        <v>28</v>
      </c>
      <c r="C16" s="9" t="s">
        <v>54</v>
      </c>
      <c r="D16" s="1" t="s">
        <v>31</v>
      </c>
      <c r="E16" s="2" t="s">
        <v>46</v>
      </c>
      <c r="F16" s="3">
        <v>0</v>
      </c>
      <c r="G16" s="3"/>
      <c r="H16" s="3"/>
      <c r="I16" s="3"/>
      <c r="J16" s="3"/>
      <c r="K16" s="3"/>
      <c r="L16" s="3"/>
      <c r="M16" s="3"/>
      <c r="N16" s="3"/>
      <c r="O16" s="3"/>
      <c r="P16" s="3"/>
    </row>
    <row r="17" spans="1:16" s="19" customFormat="1" ht="29.25" customHeight="1" x14ac:dyDescent="0.25">
      <c r="A17" s="24">
        <f t="shared" si="0"/>
        <v>5</v>
      </c>
      <c r="B17" s="26" t="s">
        <v>28</v>
      </c>
      <c r="C17" s="27" t="s">
        <v>58</v>
      </c>
      <c r="D17" s="24" t="s">
        <v>32</v>
      </c>
      <c r="E17" s="25" t="s">
        <v>46</v>
      </c>
      <c r="F17" s="18">
        <v>0</v>
      </c>
      <c r="G17" s="18"/>
      <c r="H17" s="18"/>
      <c r="I17" s="18"/>
      <c r="J17" s="18"/>
      <c r="K17" s="18"/>
      <c r="L17" s="18"/>
      <c r="M17" s="18"/>
      <c r="N17" s="18"/>
      <c r="O17" s="18"/>
      <c r="P17" s="18"/>
    </row>
    <row r="18" spans="1:16" s="19" customFormat="1" ht="29.25" customHeight="1" x14ac:dyDescent="0.25">
      <c r="A18" s="24">
        <f t="shared" si="0"/>
        <v>6</v>
      </c>
      <c r="B18" s="25" t="s">
        <v>13</v>
      </c>
      <c r="C18" s="17" t="s">
        <v>68</v>
      </c>
      <c r="D18" s="24" t="s">
        <v>1</v>
      </c>
      <c r="E18" s="25" t="s">
        <v>46</v>
      </c>
      <c r="F18" s="18">
        <v>8175</v>
      </c>
      <c r="G18" s="18">
        <v>0</v>
      </c>
      <c r="H18" s="18">
        <v>2800</v>
      </c>
      <c r="I18" s="18">
        <v>500</v>
      </c>
      <c r="J18" s="18">
        <v>0</v>
      </c>
      <c r="K18" s="18"/>
      <c r="L18" s="18">
        <f>SUM(F18:K18)</f>
        <v>11475</v>
      </c>
      <c r="M18" s="18">
        <f>760.94</f>
        <v>760.94</v>
      </c>
      <c r="N18" s="18">
        <f>+L18-M18</f>
        <v>10714.06</v>
      </c>
      <c r="O18" s="18"/>
      <c r="P18" s="18"/>
    </row>
    <row r="19" spans="1:16" s="19" customFormat="1" ht="29.25" customHeight="1" x14ac:dyDescent="0.25">
      <c r="A19" s="24">
        <f t="shared" si="0"/>
        <v>7</v>
      </c>
      <c r="B19" s="25" t="s">
        <v>13</v>
      </c>
      <c r="C19" s="17" t="s">
        <v>12</v>
      </c>
      <c r="D19" s="24" t="s">
        <v>60</v>
      </c>
      <c r="E19" s="25" t="s">
        <v>46</v>
      </c>
      <c r="F19" s="18">
        <v>10966</v>
      </c>
      <c r="G19" s="18">
        <v>411.21</v>
      </c>
      <c r="H19" s="18">
        <v>1550</v>
      </c>
      <c r="I19" s="18">
        <v>0</v>
      </c>
      <c r="J19" s="18">
        <v>375</v>
      </c>
      <c r="K19" s="18"/>
      <c r="L19" s="18">
        <f t="shared" ref="L19:L28" si="1">SUM(F19:K19)</f>
        <v>13302.21</v>
      </c>
      <c r="M19" s="18">
        <v>982.65</v>
      </c>
      <c r="N19" s="18">
        <f t="shared" ref="N19:N28" si="2">+L19-M19</f>
        <v>12319.56</v>
      </c>
      <c r="O19" s="18"/>
      <c r="P19" s="18"/>
    </row>
    <row r="20" spans="1:16" s="19" customFormat="1" ht="29.25" customHeight="1" x14ac:dyDescent="0.25">
      <c r="A20" s="24">
        <f t="shared" si="0"/>
        <v>8</v>
      </c>
      <c r="B20" s="25" t="s">
        <v>13</v>
      </c>
      <c r="C20" s="17" t="s">
        <v>74</v>
      </c>
      <c r="D20" s="17" t="s">
        <v>75</v>
      </c>
      <c r="E20" s="25" t="s">
        <v>46</v>
      </c>
      <c r="F20" s="18">
        <v>8082</v>
      </c>
      <c r="G20" s="18">
        <v>0</v>
      </c>
      <c r="H20" s="18">
        <v>1800</v>
      </c>
      <c r="I20" s="18">
        <v>500</v>
      </c>
      <c r="J20" s="18">
        <v>0</v>
      </c>
      <c r="K20" s="18"/>
      <c r="L20" s="18">
        <f t="shared" si="1"/>
        <v>10382</v>
      </c>
      <c r="M20" s="18">
        <f>390.36+139.53+311.67</f>
        <v>841.56</v>
      </c>
      <c r="N20" s="18">
        <f t="shared" si="2"/>
        <v>9540.44</v>
      </c>
      <c r="O20" s="18"/>
      <c r="P20" s="18"/>
    </row>
    <row r="21" spans="1:16" s="19" customFormat="1" ht="29.25" customHeight="1" x14ac:dyDescent="0.25">
      <c r="A21" s="24">
        <f t="shared" si="0"/>
        <v>9</v>
      </c>
      <c r="B21" s="25" t="s">
        <v>13</v>
      </c>
      <c r="C21" s="17" t="s">
        <v>17</v>
      </c>
      <c r="D21" s="24" t="s">
        <v>3</v>
      </c>
      <c r="E21" s="25" t="s">
        <v>46</v>
      </c>
      <c r="F21" s="18">
        <v>4243</v>
      </c>
      <c r="G21" s="18">
        <v>0</v>
      </c>
      <c r="H21" s="18">
        <v>1550</v>
      </c>
      <c r="I21" s="18">
        <v>500</v>
      </c>
      <c r="J21" s="18">
        <v>0</v>
      </c>
      <c r="K21" s="18"/>
      <c r="L21" s="18">
        <f t="shared" si="1"/>
        <v>6293</v>
      </c>
      <c r="M21" s="18">
        <v>406.01</v>
      </c>
      <c r="N21" s="18">
        <f t="shared" si="2"/>
        <v>5886.99</v>
      </c>
      <c r="O21" s="18"/>
      <c r="P21" s="18"/>
    </row>
    <row r="22" spans="1:16" s="19" customFormat="1" ht="29.25" customHeight="1" x14ac:dyDescent="0.25">
      <c r="A22" s="24">
        <f t="shared" si="0"/>
        <v>10</v>
      </c>
      <c r="B22" s="25" t="s">
        <v>13</v>
      </c>
      <c r="C22" s="17" t="s">
        <v>18</v>
      </c>
      <c r="D22" s="24" t="s">
        <v>4</v>
      </c>
      <c r="E22" s="25" t="s">
        <v>46</v>
      </c>
      <c r="F22" s="18">
        <v>3020</v>
      </c>
      <c r="G22" s="18">
        <v>100.68</v>
      </c>
      <c r="H22" s="18">
        <v>1550</v>
      </c>
      <c r="I22" s="18">
        <v>0</v>
      </c>
      <c r="J22" s="18">
        <v>0</v>
      </c>
      <c r="K22" s="18"/>
      <c r="L22" s="18">
        <f t="shared" si="1"/>
        <v>4670.68</v>
      </c>
      <c r="M22" s="18">
        <v>243.24</v>
      </c>
      <c r="N22" s="18">
        <f t="shared" si="2"/>
        <v>4427.4400000000005</v>
      </c>
      <c r="O22" s="18"/>
      <c r="P22" s="18"/>
    </row>
    <row r="23" spans="1:16" s="19" customFormat="1" ht="29.25" customHeight="1" x14ac:dyDescent="0.25">
      <c r="A23" s="24">
        <f t="shared" si="0"/>
        <v>11</v>
      </c>
      <c r="B23" s="25" t="s">
        <v>13</v>
      </c>
      <c r="C23" s="17" t="s">
        <v>16</v>
      </c>
      <c r="D23" s="24" t="s">
        <v>2</v>
      </c>
      <c r="E23" s="25" t="s">
        <v>46</v>
      </c>
      <c r="F23" s="18">
        <v>3531</v>
      </c>
      <c r="G23" s="18">
        <v>0</v>
      </c>
      <c r="H23" s="18">
        <v>1550</v>
      </c>
      <c r="I23" s="18">
        <v>0</v>
      </c>
      <c r="J23" s="18">
        <v>0</v>
      </c>
      <c r="K23" s="18"/>
      <c r="L23" s="18">
        <f t="shared" si="1"/>
        <v>5081</v>
      </c>
      <c r="M23" s="18">
        <v>223.99</v>
      </c>
      <c r="N23" s="18">
        <f t="shared" si="2"/>
        <v>4857.01</v>
      </c>
      <c r="O23" s="18"/>
      <c r="P23" s="18"/>
    </row>
    <row r="24" spans="1:16" s="19" customFormat="1" ht="29.25" customHeight="1" x14ac:dyDescent="0.25">
      <c r="A24" s="24">
        <f t="shared" si="0"/>
        <v>12</v>
      </c>
      <c r="B24" s="25" t="s">
        <v>13</v>
      </c>
      <c r="C24" s="17" t="s">
        <v>19</v>
      </c>
      <c r="D24" s="24" t="s">
        <v>8</v>
      </c>
      <c r="E24" s="25" t="s">
        <v>46</v>
      </c>
      <c r="F24" s="18">
        <v>5697</v>
      </c>
      <c r="G24" s="18">
        <v>189.92</v>
      </c>
      <c r="H24" s="18">
        <v>1800</v>
      </c>
      <c r="I24" s="18">
        <v>500</v>
      </c>
      <c r="J24" s="18">
        <v>0</v>
      </c>
      <c r="K24" s="18"/>
      <c r="L24" s="18">
        <f t="shared" si="1"/>
        <v>8186.92</v>
      </c>
      <c r="M24" s="18">
        <v>486.64</v>
      </c>
      <c r="N24" s="18">
        <f t="shared" si="2"/>
        <v>7700.28</v>
      </c>
      <c r="O24" s="18"/>
      <c r="P24" s="18"/>
    </row>
    <row r="25" spans="1:16" s="19" customFormat="1" ht="29.25" customHeight="1" x14ac:dyDescent="0.25">
      <c r="A25" s="24">
        <f t="shared" si="0"/>
        <v>13</v>
      </c>
      <c r="B25" s="25" t="s">
        <v>13</v>
      </c>
      <c r="C25" s="17" t="s">
        <v>20</v>
      </c>
      <c r="D25" s="24" t="s">
        <v>5</v>
      </c>
      <c r="E25" s="25" t="s">
        <v>46</v>
      </c>
      <c r="F25" s="18">
        <v>7392</v>
      </c>
      <c r="G25" s="18">
        <v>277.2</v>
      </c>
      <c r="H25" s="18">
        <v>2300</v>
      </c>
      <c r="I25" s="18">
        <v>500</v>
      </c>
      <c r="J25" s="18">
        <v>0</v>
      </c>
      <c r="K25" s="18"/>
      <c r="L25" s="18">
        <f t="shared" si="1"/>
        <v>10469.200000000001</v>
      </c>
      <c r="M25" s="18">
        <v>679.72</v>
      </c>
      <c r="N25" s="18">
        <f t="shared" si="2"/>
        <v>9789.4800000000014</v>
      </c>
      <c r="O25" s="18"/>
      <c r="P25" s="18"/>
    </row>
    <row r="26" spans="1:16" s="19" customFormat="1" ht="29.25" customHeight="1" x14ac:dyDescent="0.25">
      <c r="A26" s="24">
        <f t="shared" si="0"/>
        <v>14</v>
      </c>
      <c r="B26" s="25" t="s">
        <v>13</v>
      </c>
      <c r="C26" s="17" t="s">
        <v>11</v>
      </c>
      <c r="D26" s="24" t="s">
        <v>10</v>
      </c>
      <c r="E26" s="25" t="s">
        <v>46</v>
      </c>
      <c r="F26" s="18">
        <v>6768</v>
      </c>
      <c r="G26" s="18">
        <v>0</v>
      </c>
      <c r="H26" s="18">
        <v>1550</v>
      </c>
      <c r="I26" s="18">
        <v>0</v>
      </c>
      <c r="J26" s="18">
        <v>0</v>
      </c>
      <c r="K26" s="18"/>
      <c r="L26" s="18">
        <f t="shared" si="1"/>
        <v>8318</v>
      </c>
      <c r="M26" s="18">
        <v>534.36</v>
      </c>
      <c r="N26" s="18">
        <f t="shared" si="2"/>
        <v>7783.64</v>
      </c>
      <c r="O26" s="18"/>
      <c r="P26" s="18"/>
    </row>
    <row r="27" spans="1:16" s="19" customFormat="1" ht="29.25" customHeight="1" x14ac:dyDescent="0.25">
      <c r="A27" s="24">
        <f t="shared" si="0"/>
        <v>15</v>
      </c>
      <c r="B27" s="25" t="s">
        <v>13</v>
      </c>
      <c r="C27" s="17" t="s">
        <v>15</v>
      </c>
      <c r="D27" s="24" t="s">
        <v>9</v>
      </c>
      <c r="E27" s="25" t="s">
        <v>46</v>
      </c>
      <c r="F27" s="18">
        <v>2825.1</v>
      </c>
      <c r="G27" s="18">
        <v>188.32</v>
      </c>
      <c r="H27" s="18">
        <v>1550</v>
      </c>
      <c r="I27" s="18">
        <v>0</v>
      </c>
      <c r="J27" s="18">
        <v>0</v>
      </c>
      <c r="K27" s="18"/>
      <c r="L27" s="18">
        <f t="shared" si="1"/>
        <v>4563.42</v>
      </c>
      <c r="M27" s="18">
        <v>167.24</v>
      </c>
      <c r="N27" s="18">
        <f t="shared" si="2"/>
        <v>4396.18</v>
      </c>
      <c r="O27" s="18"/>
      <c r="P27" s="18"/>
    </row>
    <row r="28" spans="1:16" s="19" customFormat="1" ht="29.25" customHeight="1" x14ac:dyDescent="0.25">
      <c r="A28" s="24">
        <f t="shared" si="0"/>
        <v>16</v>
      </c>
      <c r="B28" s="25" t="s">
        <v>13</v>
      </c>
      <c r="C28" s="17" t="s">
        <v>21</v>
      </c>
      <c r="D28" s="24" t="s">
        <v>10</v>
      </c>
      <c r="E28" s="25" t="s">
        <v>46</v>
      </c>
      <c r="F28" s="18">
        <v>2829</v>
      </c>
      <c r="G28" s="18">
        <v>94.32</v>
      </c>
      <c r="H28" s="18">
        <v>1550</v>
      </c>
      <c r="I28" s="18">
        <v>0</v>
      </c>
      <c r="J28" s="18">
        <v>0</v>
      </c>
      <c r="K28" s="18"/>
      <c r="L28" s="18">
        <f t="shared" si="1"/>
        <v>4473.32</v>
      </c>
      <c r="M28" s="18">
        <v>1152.8800000000001</v>
      </c>
      <c r="N28" s="18">
        <f t="shared" si="2"/>
        <v>3320.4399999999996</v>
      </c>
      <c r="O28" s="18"/>
      <c r="P28" s="18"/>
    </row>
    <row r="29" spans="1:16" s="19" customFormat="1" ht="29.25" customHeight="1" x14ac:dyDescent="0.25">
      <c r="A29" s="24">
        <f t="shared" si="0"/>
        <v>17</v>
      </c>
      <c r="B29" s="25">
        <v>184</v>
      </c>
      <c r="C29" s="17" t="s">
        <v>22</v>
      </c>
      <c r="D29" s="17" t="s">
        <v>25</v>
      </c>
      <c r="E29" s="25" t="s">
        <v>46</v>
      </c>
      <c r="F29" s="18" t="s">
        <v>0</v>
      </c>
      <c r="G29" s="18"/>
      <c r="H29" s="18"/>
      <c r="I29" s="18"/>
      <c r="J29" s="18"/>
      <c r="K29" s="18">
        <v>0</v>
      </c>
      <c r="L29" s="18">
        <f t="shared" ref="L29:L31" si="3">SUM(F29:K29)</f>
        <v>0</v>
      </c>
      <c r="M29" s="18"/>
      <c r="N29" s="18"/>
      <c r="O29" s="18"/>
      <c r="P29" s="18"/>
    </row>
    <row r="30" spans="1:16" s="19" customFormat="1" ht="29.25" customHeight="1" x14ac:dyDescent="0.25">
      <c r="A30" s="24">
        <f t="shared" si="0"/>
        <v>18</v>
      </c>
      <c r="B30" s="25">
        <v>189</v>
      </c>
      <c r="C30" s="17" t="s">
        <v>23</v>
      </c>
      <c r="D30" s="24" t="s">
        <v>7</v>
      </c>
      <c r="E30" s="25" t="s">
        <v>46</v>
      </c>
      <c r="F30" s="18"/>
      <c r="G30" s="18"/>
      <c r="H30" s="18"/>
      <c r="I30" s="18"/>
      <c r="J30" s="18"/>
      <c r="K30" s="18">
        <v>0</v>
      </c>
      <c r="L30" s="18">
        <f t="shared" si="3"/>
        <v>0</v>
      </c>
      <c r="M30" s="18"/>
      <c r="N30" s="18"/>
      <c r="O30" s="18">
        <v>0</v>
      </c>
      <c r="P30" s="18"/>
    </row>
    <row r="31" spans="1:16" s="19" customFormat="1" ht="29.25" customHeight="1" x14ac:dyDescent="0.25">
      <c r="A31" s="24">
        <f t="shared" si="0"/>
        <v>19</v>
      </c>
      <c r="B31" s="28" t="s">
        <v>52</v>
      </c>
      <c r="C31" s="17" t="s">
        <v>24</v>
      </c>
      <c r="D31" s="24" t="s">
        <v>6</v>
      </c>
      <c r="E31" s="25" t="s">
        <v>47</v>
      </c>
      <c r="F31" s="18"/>
      <c r="G31" s="18"/>
      <c r="H31" s="18"/>
      <c r="I31" s="18"/>
      <c r="J31" s="18"/>
      <c r="K31" s="18">
        <v>0</v>
      </c>
      <c r="L31" s="18">
        <f t="shared" si="3"/>
        <v>0</v>
      </c>
      <c r="M31" s="18"/>
      <c r="N31" s="18"/>
      <c r="O31" s="18">
        <v>0</v>
      </c>
      <c r="P31" s="18"/>
    </row>
    <row r="32" spans="1:16" ht="29.25" customHeight="1" x14ac:dyDescent="0.25">
      <c r="K32" s="19"/>
      <c r="L32" s="19"/>
      <c r="M32" s="19"/>
    </row>
    <row r="34" spans="1:16" ht="29.25" customHeight="1" x14ac:dyDescent="0.25">
      <c r="A34" s="19"/>
      <c r="B34" s="19"/>
      <c r="P34" s="19"/>
    </row>
    <row r="35" spans="1:16" s="6" customFormat="1" ht="29.25" customHeight="1" x14ac:dyDescent="0.25">
      <c r="A35" s="19"/>
      <c r="B35" s="19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29"/>
    </row>
    <row r="36" spans="1:16" ht="29.25" customHeight="1" x14ac:dyDescent="0.25">
      <c r="A36" s="19"/>
      <c r="B36" s="19"/>
      <c r="C36" s="30" t="s">
        <v>26</v>
      </c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19"/>
    </row>
    <row r="37" spans="1:16" ht="29.25" customHeight="1" x14ac:dyDescent="0.25">
      <c r="B37" s="5"/>
      <c r="C37" s="7" t="s">
        <v>61</v>
      </c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</row>
  </sheetData>
  <mergeCells count="14">
    <mergeCell ref="G11:G12"/>
    <mergeCell ref="A11:A12"/>
    <mergeCell ref="B11:B12"/>
    <mergeCell ref="D11:D12"/>
    <mergeCell ref="E11:E12"/>
    <mergeCell ref="F11:F12"/>
    <mergeCell ref="N11:N12"/>
    <mergeCell ref="O11:P11"/>
    <mergeCell ref="H11:H12"/>
    <mergeCell ref="I11:I12"/>
    <mergeCell ref="J11:J12"/>
    <mergeCell ref="K11:K12"/>
    <mergeCell ref="L11:L12"/>
    <mergeCell ref="M11:M12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7"/>
  <sheetViews>
    <sheetView topLeftCell="A17" workbookViewId="0">
      <selection activeCell="M20" sqref="M20"/>
    </sheetView>
  </sheetViews>
  <sheetFormatPr baseColWidth="10" defaultRowHeight="29.25" customHeight="1" x14ac:dyDescent="0.25"/>
  <cols>
    <col min="1" max="1" width="3.28515625" customWidth="1"/>
    <col min="2" max="2" width="8.7109375" customWidth="1"/>
    <col min="3" max="3" width="25.7109375" customWidth="1"/>
    <col min="4" max="4" width="26.7109375" customWidth="1"/>
    <col min="5" max="5" width="8.7109375" customWidth="1"/>
    <col min="6" max="6" width="12.7109375" customWidth="1"/>
    <col min="7" max="10" width="11.7109375" customWidth="1"/>
    <col min="11" max="11" width="12.28515625" customWidth="1"/>
    <col min="12" max="12" width="12.7109375" customWidth="1"/>
    <col min="13" max="13" width="12.28515625" customWidth="1"/>
    <col min="14" max="16" width="12.7109375" customWidth="1"/>
  </cols>
  <sheetData>
    <row r="1" spans="1:16" ht="29.25" customHeight="1" x14ac:dyDescent="0.3">
      <c r="A1" s="10"/>
      <c r="B1" s="10"/>
      <c r="C1" s="10"/>
      <c r="D1" s="10"/>
      <c r="E1" s="10"/>
      <c r="F1" s="10"/>
      <c r="G1" s="11"/>
      <c r="H1" s="10"/>
      <c r="I1" s="10"/>
      <c r="J1" s="10"/>
      <c r="K1" s="10"/>
      <c r="L1" s="10"/>
      <c r="M1" s="10"/>
      <c r="N1" s="10"/>
      <c r="O1" s="10"/>
      <c r="P1" s="10"/>
    </row>
    <row r="2" spans="1:16" ht="29.25" customHeight="1" x14ac:dyDescent="0.3">
      <c r="A2" s="10"/>
      <c r="B2" s="10"/>
      <c r="C2" s="10"/>
      <c r="D2" s="10"/>
      <c r="E2" s="10"/>
      <c r="F2" s="10"/>
      <c r="G2" s="11"/>
      <c r="H2" s="10"/>
      <c r="I2" s="10"/>
      <c r="J2" s="10"/>
      <c r="K2" s="10"/>
      <c r="L2" s="10"/>
      <c r="M2" s="10"/>
      <c r="N2" s="10"/>
      <c r="O2" s="10"/>
      <c r="P2" s="10"/>
    </row>
    <row r="3" spans="1:16" ht="29.25" customHeight="1" x14ac:dyDescent="0.3">
      <c r="A3" s="10"/>
      <c r="B3" s="10"/>
      <c r="C3" s="10"/>
      <c r="D3" s="10"/>
      <c r="E3" s="10"/>
      <c r="F3" s="10"/>
      <c r="G3" s="11"/>
      <c r="H3" s="10"/>
      <c r="I3" s="10"/>
      <c r="J3" s="10"/>
      <c r="K3" s="10"/>
      <c r="L3" s="10"/>
      <c r="M3" s="10"/>
      <c r="N3" s="10"/>
      <c r="O3" s="10"/>
      <c r="P3" s="10"/>
    </row>
    <row r="4" spans="1:16" ht="29.25" customHeight="1" x14ac:dyDescent="0.3">
      <c r="A4" s="10"/>
      <c r="B4" s="10"/>
      <c r="C4" s="10"/>
      <c r="D4" s="10"/>
      <c r="E4" s="10"/>
      <c r="F4" s="10"/>
      <c r="G4" s="11"/>
      <c r="H4" s="10"/>
      <c r="I4" s="10"/>
      <c r="J4" s="10"/>
      <c r="K4" s="10"/>
      <c r="L4" s="10"/>
      <c r="M4" s="10"/>
      <c r="N4" s="10"/>
      <c r="O4" s="10"/>
      <c r="P4" s="10"/>
    </row>
    <row r="5" spans="1:16" ht="29.25" customHeight="1" x14ac:dyDescent="0.3">
      <c r="A5" s="10"/>
      <c r="B5" s="10"/>
      <c r="C5" s="10"/>
      <c r="D5" s="10"/>
      <c r="E5" s="10"/>
      <c r="F5" s="10"/>
      <c r="G5" s="11"/>
      <c r="H5" s="10"/>
      <c r="I5" s="10"/>
      <c r="J5" s="10"/>
      <c r="K5" s="10"/>
      <c r="L5" s="10"/>
      <c r="M5" s="10"/>
      <c r="N5" s="10"/>
      <c r="O5" s="10"/>
      <c r="P5" s="10"/>
    </row>
    <row r="6" spans="1:16" s="19" customFormat="1" ht="29.25" customHeight="1" x14ac:dyDescent="0.3">
      <c r="A6" s="31"/>
      <c r="B6" s="31"/>
      <c r="C6" s="31"/>
      <c r="D6" s="31"/>
      <c r="E6" s="31"/>
      <c r="F6" s="31"/>
      <c r="G6" s="32"/>
      <c r="H6" s="31"/>
      <c r="I6" s="31"/>
      <c r="J6" s="31"/>
      <c r="K6" s="31"/>
      <c r="L6" s="31"/>
      <c r="M6" s="31"/>
      <c r="N6" s="31"/>
      <c r="O6" s="31"/>
      <c r="P6" s="31"/>
    </row>
    <row r="7" spans="1:16" ht="16.5" customHeight="1" x14ac:dyDescent="0.3">
      <c r="A7" s="10" t="s">
        <v>14</v>
      </c>
      <c r="B7" s="10"/>
      <c r="C7" s="10"/>
      <c r="D7" s="10"/>
      <c r="E7" s="10"/>
      <c r="F7" s="10"/>
      <c r="G7" s="11"/>
      <c r="H7" s="10"/>
      <c r="I7" s="10"/>
      <c r="J7" s="10"/>
      <c r="K7" s="10"/>
      <c r="L7" s="10"/>
      <c r="M7" s="10"/>
      <c r="N7" s="10"/>
      <c r="O7" s="10"/>
      <c r="P7" s="10"/>
    </row>
    <row r="8" spans="1:16" ht="15.75" customHeight="1" x14ac:dyDescent="0.3">
      <c r="A8" s="10" t="s">
        <v>72</v>
      </c>
      <c r="B8" s="10"/>
      <c r="C8" s="10"/>
      <c r="D8" s="10"/>
      <c r="E8" s="10"/>
      <c r="F8" s="10"/>
      <c r="G8" s="11"/>
      <c r="H8" s="10"/>
      <c r="I8" s="10"/>
      <c r="J8" s="10"/>
      <c r="K8" s="10"/>
      <c r="L8" s="10"/>
      <c r="M8" s="10"/>
      <c r="N8" s="10"/>
      <c r="O8" s="10"/>
      <c r="P8" s="10"/>
    </row>
    <row r="9" spans="1:16" s="12" customFormat="1" ht="9.75" customHeight="1" x14ac:dyDescent="0.25">
      <c r="A9" s="21" t="s">
        <v>27</v>
      </c>
      <c r="B9" s="13"/>
      <c r="C9" s="13"/>
      <c r="D9" s="13"/>
      <c r="E9" s="13"/>
      <c r="F9" s="13"/>
      <c r="G9" s="14"/>
      <c r="H9" s="13"/>
      <c r="I9" s="13"/>
      <c r="J9" s="13"/>
      <c r="K9" s="13"/>
      <c r="L9" s="13"/>
      <c r="M9" s="13"/>
      <c r="N9" s="13"/>
      <c r="O9" s="13"/>
      <c r="P9" s="13"/>
    </row>
    <row r="10" spans="1:16" s="12" customFormat="1" ht="29.25" customHeight="1" x14ac:dyDescent="0.25">
      <c r="A10" s="16"/>
      <c r="B10" s="13"/>
      <c r="C10" s="13"/>
      <c r="D10" s="14"/>
      <c r="E10" s="13"/>
      <c r="F10" s="13"/>
      <c r="G10" s="13"/>
      <c r="H10" s="13"/>
      <c r="I10" s="13"/>
      <c r="J10" s="13"/>
      <c r="K10" s="13"/>
      <c r="L10" s="13"/>
      <c r="M10" s="13"/>
    </row>
    <row r="11" spans="1:16" s="12" customFormat="1" ht="29.25" customHeight="1" x14ac:dyDescent="0.25">
      <c r="A11" s="38" t="s">
        <v>33</v>
      </c>
      <c r="B11" s="39" t="s">
        <v>34</v>
      </c>
      <c r="C11" s="33" t="s">
        <v>35</v>
      </c>
      <c r="D11" s="42" t="s">
        <v>36</v>
      </c>
      <c r="E11" s="43" t="s">
        <v>37</v>
      </c>
      <c r="F11" s="38" t="s">
        <v>48</v>
      </c>
      <c r="G11" s="38" t="s">
        <v>49</v>
      </c>
      <c r="H11" s="38" t="s">
        <v>51</v>
      </c>
      <c r="I11" s="38" t="s">
        <v>50</v>
      </c>
      <c r="J11" s="38" t="s">
        <v>38</v>
      </c>
      <c r="K11" s="38" t="s">
        <v>39</v>
      </c>
      <c r="L11" s="38" t="s">
        <v>40</v>
      </c>
      <c r="M11" s="38" t="s">
        <v>41</v>
      </c>
      <c r="N11" s="38" t="s">
        <v>42</v>
      </c>
      <c r="O11" s="40" t="s">
        <v>43</v>
      </c>
      <c r="P11" s="41"/>
    </row>
    <row r="12" spans="1:16" s="12" customFormat="1" ht="29.25" customHeight="1" x14ac:dyDescent="0.25">
      <c r="A12" s="38"/>
      <c r="B12" s="39"/>
      <c r="C12" s="33" t="s">
        <v>45</v>
      </c>
      <c r="D12" s="42"/>
      <c r="E12" s="44"/>
      <c r="F12" s="38"/>
      <c r="G12" s="38"/>
      <c r="H12" s="38"/>
      <c r="I12" s="39"/>
      <c r="J12" s="38"/>
      <c r="K12" s="39"/>
      <c r="L12" s="39"/>
      <c r="M12" s="39"/>
      <c r="N12" s="39"/>
      <c r="O12" s="22" t="s">
        <v>44</v>
      </c>
      <c r="P12" s="22" t="s">
        <v>53</v>
      </c>
    </row>
    <row r="13" spans="1:16" ht="29.25" customHeight="1" x14ac:dyDescent="0.25">
      <c r="A13" s="1">
        <v>1</v>
      </c>
      <c r="B13" s="20" t="s">
        <v>28</v>
      </c>
      <c r="C13" s="8" t="s">
        <v>55</v>
      </c>
      <c r="D13" s="1" t="s">
        <v>29</v>
      </c>
      <c r="E13" s="2" t="s">
        <v>46</v>
      </c>
      <c r="F13" s="3">
        <v>0</v>
      </c>
      <c r="G13" s="3"/>
      <c r="H13" s="3"/>
      <c r="I13" s="3"/>
      <c r="J13" s="3"/>
      <c r="K13" s="3"/>
      <c r="L13" s="3"/>
      <c r="M13" s="3"/>
      <c r="N13" s="3"/>
      <c r="O13" s="3"/>
      <c r="P13" s="3"/>
    </row>
    <row r="14" spans="1:16" ht="29.25" customHeight="1" x14ac:dyDescent="0.25">
      <c r="A14" s="1">
        <f>A13+1</f>
        <v>2</v>
      </c>
      <c r="B14" s="20" t="s">
        <v>28</v>
      </c>
      <c r="C14" s="9" t="s">
        <v>56</v>
      </c>
      <c r="D14" s="1" t="s">
        <v>30</v>
      </c>
      <c r="E14" s="2" t="s">
        <v>46</v>
      </c>
      <c r="F14" s="3">
        <v>0</v>
      </c>
      <c r="G14" s="3"/>
      <c r="H14" s="3"/>
      <c r="I14" s="3"/>
      <c r="J14" s="3"/>
      <c r="K14" s="3"/>
      <c r="L14" s="3"/>
      <c r="M14" s="3"/>
      <c r="N14" s="3"/>
      <c r="O14" s="3"/>
      <c r="P14" s="3"/>
    </row>
    <row r="15" spans="1:16" ht="29.25" customHeight="1" x14ac:dyDescent="0.25">
      <c r="A15" s="1">
        <f t="shared" ref="A15:A31" si="0">A14+1</f>
        <v>3</v>
      </c>
      <c r="B15" s="20" t="s">
        <v>28</v>
      </c>
      <c r="C15" s="9" t="s">
        <v>57</v>
      </c>
      <c r="D15" s="1" t="s">
        <v>59</v>
      </c>
      <c r="E15" s="2" t="s">
        <v>46</v>
      </c>
      <c r="F15" s="3">
        <v>0</v>
      </c>
      <c r="G15" s="3"/>
      <c r="H15" s="3"/>
      <c r="I15" s="3"/>
      <c r="J15" s="3"/>
      <c r="K15" s="3"/>
      <c r="L15" s="3"/>
      <c r="M15" s="3"/>
      <c r="N15" s="3"/>
      <c r="O15" s="3"/>
      <c r="P15" s="3"/>
    </row>
    <row r="16" spans="1:16" ht="29.25" customHeight="1" x14ac:dyDescent="0.25">
      <c r="A16" s="1">
        <f t="shared" si="0"/>
        <v>4</v>
      </c>
      <c r="B16" s="20" t="s">
        <v>28</v>
      </c>
      <c r="C16" s="9" t="s">
        <v>54</v>
      </c>
      <c r="D16" s="1" t="s">
        <v>31</v>
      </c>
      <c r="E16" s="2" t="s">
        <v>46</v>
      </c>
      <c r="F16" s="3">
        <v>0</v>
      </c>
      <c r="G16" s="3"/>
      <c r="H16" s="3"/>
      <c r="I16" s="3"/>
      <c r="J16" s="3"/>
      <c r="K16" s="3"/>
      <c r="L16" s="3"/>
      <c r="M16" s="3"/>
      <c r="N16" s="3"/>
      <c r="O16" s="3"/>
      <c r="P16" s="3"/>
    </row>
    <row r="17" spans="1:16" s="19" customFormat="1" ht="29.25" customHeight="1" x14ac:dyDescent="0.25">
      <c r="A17" s="24">
        <f t="shared" si="0"/>
        <v>5</v>
      </c>
      <c r="B17" s="26" t="s">
        <v>28</v>
      </c>
      <c r="C17" s="27" t="s">
        <v>58</v>
      </c>
      <c r="D17" s="24" t="s">
        <v>32</v>
      </c>
      <c r="E17" s="25" t="s">
        <v>46</v>
      </c>
      <c r="F17" s="18">
        <v>0</v>
      </c>
      <c r="G17" s="18"/>
      <c r="H17" s="18"/>
      <c r="I17" s="18"/>
      <c r="J17" s="18"/>
      <c r="K17" s="18"/>
      <c r="L17" s="18"/>
      <c r="M17" s="18"/>
      <c r="N17" s="18"/>
      <c r="O17" s="18"/>
      <c r="P17" s="18"/>
    </row>
    <row r="18" spans="1:16" s="19" customFormat="1" ht="29.25" customHeight="1" x14ac:dyDescent="0.25">
      <c r="A18" s="24">
        <f t="shared" si="0"/>
        <v>6</v>
      </c>
      <c r="B18" s="25" t="s">
        <v>13</v>
      </c>
      <c r="C18" s="17" t="s">
        <v>68</v>
      </c>
      <c r="D18" s="24" t="s">
        <v>1</v>
      </c>
      <c r="E18" s="25" t="s">
        <v>46</v>
      </c>
      <c r="F18" s="18">
        <v>8175</v>
      </c>
      <c r="G18" s="18">
        <v>0</v>
      </c>
      <c r="H18" s="18">
        <v>2800</v>
      </c>
      <c r="I18" s="18">
        <v>500</v>
      </c>
      <c r="J18" s="18">
        <v>0</v>
      </c>
      <c r="K18" s="18"/>
      <c r="L18" s="18">
        <f>SUM(F18:K18)</f>
        <v>11475</v>
      </c>
      <c r="M18" s="18">
        <v>760.94</v>
      </c>
      <c r="N18" s="18">
        <f>+L18-M18</f>
        <v>10714.06</v>
      </c>
      <c r="O18" s="18"/>
      <c r="P18" s="18"/>
    </row>
    <row r="19" spans="1:16" s="19" customFormat="1" ht="29.25" customHeight="1" x14ac:dyDescent="0.25">
      <c r="A19" s="24">
        <f t="shared" si="0"/>
        <v>7</v>
      </c>
      <c r="B19" s="25" t="s">
        <v>13</v>
      </c>
      <c r="C19" s="17" t="s">
        <v>12</v>
      </c>
      <c r="D19" s="24" t="s">
        <v>60</v>
      </c>
      <c r="E19" s="25" t="s">
        <v>46</v>
      </c>
      <c r="F19" s="18">
        <v>10966</v>
      </c>
      <c r="G19" s="18">
        <v>0</v>
      </c>
      <c r="H19" s="18">
        <v>1550</v>
      </c>
      <c r="I19" s="18">
        <v>0</v>
      </c>
      <c r="J19" s="18">
        <v>375</v>
      </c>
      <c r="K19" s="18"/>
      <c r="L19" s="18">
        <f t="shared" ref="L19:L31" si="1">SUM(F19:K19)</f>
        <v>12891</v>
      </c>
      <c r="M19" s="18">
        <v>965.23</v>
      </c>
      <c r="N19" s="18">
        <f t="shared" ref="N19:N28" si="2">+L19-M19</f>
        <v>11925.77</v>
      </c>
      <c r="O19" s="18"/>
      <c r="P19" s="18"/>
    </row>
    <row r="20" spans="1:16" s="19" customFormat="1" ht="29.25" customHeight="1" x14ac:dyDescent="0.25">
      <c r="A20" s="24">
        <f t="shared" si="0"/>
        <v>8</v>
      </c>
      <c r="B20" s="25" t="s">
        <v>13</v>
      </c>
      <c r="C20" s="17" t="s">
        <v>62</v>
      </c>
      <c r="D20" s="17" t="s">
        <v>63</v>
      </c>
      <c r="E20" s="25" t="s">
        <v>46</v>
      </c>
      <c r="F20" s="18">
        <v>7500</v>
      </c>
      <c r="G20" s="18">
        <v>0</v>
      </c>
      <c r="H20" s="18">
        <v>1500</v>
      </c>
      <c r="I20" s="18">
        <v>0</v>
      </c>
      <c r="J20" s="18">
        <v>375</v>
      </c>
      <c r="K20" s="18"/>
      <c r="L20" s="18">
        <f t="shared" si="1"/>
        <v>9375</v>
      </c>
      <c r="M20" s="18">
        <v>671.58</v>
      </c>
      <c r="N20" s="18">
        <f t="shared" si="2"/>
        <v>8703.42</v>
      </c>
      <c r="O20" s="18"/>
      <c r="P20" s="18"/>
    </row>
    <row r="21" spans="1:16" s="19" customFormat="1" ht="29.25" customHeight="1" x14ac:dyDescent="0.25">
      <c r="A21" s="24">
        <f t="shared" si="0"/>
        <v>9</v>
      </c>
      <c r="B21" s="25" t="s">
        <v>13</v>
      </c>
      <c r="C21" s="17" t="s">
        <v>17</v>
      </c>
      <c r="D21" s="24" t="s">
        <v>3</v>
      </c>
      <c r="E21" s="25" t="s">
        <v>46</v>
      </c>
      <c r="F21" s="18">
        <v>4243</v>
      </c>
      <c r="G21" s="18">
        <v>0</v>
      </c>
      <c r="H21" s="18">
        <v>1550</v>
      </c>
      <c r="I21" s="18">
        <v>500</v>
      </c>
      <c r="J21" s="18">
        <v>0</v>
      </c>
      <c r="K21" s="18"/>
      <c r="L21" s="18">
        <f t="shared" si="1"/>
        <v>6293</v>
      </c>
      <c r="M21" s="18">
        <v>406.01</v>
      </c>
      <c r="N21" s="18">
        <f t="shared" si="2"/>
        <v>5886.99</v>
      </c>
      <c r="O21" s="18"/>
      <c r="P21" s="18"/>
    </row>
    <row r="22" spans="1:16" s="19" customFormat="1" ht="29.25" customHeight="1" x14ac:dyDescent="0.25">
      <c r="A22" s="24">
        <f t="shared" si="0"/>
        <v>10</v>
      </c>
      <c r="B22" s="25" t="s">
        <v>13</v>
      </c>
      <c r="C22" s="17" t="s">
        <v>18</v>
      </c>
      <c r="D22" s="24" t="s">
        <v>4</v>
      </c>
      <c r="E22" s="25" t="s">
        <v>46</v>
      </c>
      <c r="F22" s="18">
        <v>3020</v>
      </c>
      <c r="G22" s="18">
        <v>0</v>
      </c>
      <c r="H22" s="18">
        <v>1550</v>
      </c>
      <c r="I22" s="18">
        <v>0</v>
      </c>
      <c r="J22" s="18">
        <v>0</v>
      </c>
      <c r="K22" s="18"/>
      <c r="L22" s="18">
        <f t="shared" si="1"/>
        <v>4570</v>
      </c>
      <c r="M22" s="18">
        <v>238.98</v>
      </c>
      <c r="N22" s="18">
        <f t="shared" si="2"/>
        <v>4331.0200000000004</v>
      </c>
      <c r="O22" s="18"/>
      <c r="P22" s="18"/>
    </row>
    <row r="23" spans="1:16" s="19" customFormat="1" ht="29.25" customHeight="1" x14ac:dyDescent="0.25">
      <c r="A23" s="24">
        <f t="shared" si="0"/>
        <v>11</v>
      </c>
      <c r="B23" s="25" t="s">
        <v>13</v>
      </c>
      <c r="C23" s="17" t="s">
        <v>16</v>
      </c>
      <c r="D23" s="24" t="s">
        <v>2</v>
      </c>
      <c r="E23" s="25" t="s">
        <v>46</v>
      </c>
      <c r="F23" s="18">
        <v>3531</v>
      </c>
      <c r="G23" s="18">
        <v>0</v>
      </c>
      <c r="H23" s="18">
        <v>1550</v>
      </c>
      <c r="I23" s="18">
        <v>0</v>
      </c>
      <c r="J23" s="18">
        <v>0</v>
      </c>
      <c r="K23" s="18"/>
      <c r="L23" s="18">
        <f t="shared" si="1"/>
        <v>5081</v>
      </c>
      <c r="M23" s="18">
        <v>223.99</v>
      </c>
      <c r="N23" s="18">
        <f t="shared" si="2"/>
        <v>4857.01</v>
      </c>
      <c r="O23" s="18"/>
      <c r="P23" s="18"/>
    </row>
    <row r="24" spans="1:16" s="19" customFormat="1" ht="29.25" customHeight="1" x14ac:dyDescent="0.25">
      <c r="A24" s="24">
        <f t="shared" si="0"/>
        <v>12</v>
      </c>
      <c r="B24" s="25" t="s">
        <v>13</v>
      </c>
      <c r="C24" s="17" t="s">
        <v>19</v>
      </c>
      <c r="D24" s="24" t="s">
        <v>8</v>
      </c>
      <c r="E24" s="25" t="s">
        <v>46</v>
      </c>
      <c r="F24" s="18">
        <v>5697</v>
      </c>
      <c r="G24" s="18"/>
      <c r="H24" s="18">
        <v>1800</v>
      </c>
      <c r="I24" s="18">
        <v>500</v>
      </c>
      <c r="J24" s="18">
        <v>0</v>
      </c>
      <c r="K24" s="18"/>
      <c r="L24" s="18">
        <f t="shared" si="1"/>
        <v>7997</v>
      </c>
      <c r="M24" s="18">
        <v>63.65</v>
      </c>
      <c r="N24" s="18">
        <f t="shared" si="2"/>
        <v>7933.35</v>
      </c>
      <c r="O24" s="18"/>
      <c r="P24" s="18"/>
    </row>
    <row r="25" spans="1:16" s="19" customFormat="1" ht="29.25" customHeight="1" x14ac:dyDescent="0.25">
      <c r="A25" s="24">
        <f t="shared" si="0"/>
        <v>13</v>
      </c>
      <c r="B25" s="25" t="s">
        <v>13</v>
      </c>
      <c r="C25" s="17" t="s">
        <v>20</v>
      </c>
      <c r="D25" s="24" t="s">
        <v>5</v>
      </c>
      <c r="E25" s="25" t="s">
        <v>46</v>
      </c>
      <c r="F25" s="18">
        <v>7392</v>
      </c>
      <c r="G25" s="18">
        <v>0</v>
      </c>
      <c r="H25" s="18">
        <v>2300</v>
      </c>
      <c r="I25" s="18">
        <v>500</v>
      </c>
      <c r="J25" s="18">
        <v>0</v>
      </c>
      <c r="K25" s="18"/>
      <c r="L25" s="18">
        <f t="shared" si="1"/>
        <v>10192</v>
      </c>
      <c r="M25" s="18">
        <v>667.98</v>
      </c>
      <c r="N25" s="18">
        <f t="shared" si="2"/>
        <v>9524.02</v>
      </c>
      <c r="O25" s="18"/>
      <c r="P25" s="18"/>
    </row>
    <row r="26" spans="1:16" s="19" customFormat="1" ht="29.25" customHeight="1" x14ac:dyDescent="0.25">
      <c r="A26" s="24">
        <f t="shared" si="0"/>
        <v>14</v>
      </c>
      <c r="B26" s="25" t="s">
        <v>13</v>
      </c>
      <c r="C26" s="17" t="s">
        <v>11</v>
      </c>
      <c r="D26" s="24" t="s">
        <v>10</v>
      </c>
      <c r="E26" s="25" t="s">
        <v>46</v>
      </c>
      <c r="F26" s="18">
        <v>6768</v>
      </c>
      <c r="G26" s="18">
        <v>0</v>
      </c>
      <c r="H26" s="18">
        <v>1550</v>
      </c>
      <c r="I26" s="18">
        <v>0</v>
      </c>
      <c r="J26" s="18">
        <v>0</v>
      </c>
      <c r="K26" s="18"/>
      <c r="L26" s="18">
        <f t="shared" si="1"/>
        <v>8318</v>
      </c>
      <c r="M26" s="18">
        <v>534.36</v>
      </c>
      <c r="N26" s="18">
        <f t="shared" si="2"/>
        <v>7783.64</v>
      </c>
      <c r="O26" s="18"/>
      <c r="P26" s="18"/>
    </row>
    <row r="27" spans="1:16" s="19" customFormat="1" ht="29.25" customHeight="1" x14ac:dyDescent="0.25">
      <c r="A27" s="24">
        <f t="shared" si="0"/>
        <v>15</v>
      </c>
      <c r="B27" s="25" t="s">
        <v>13</v>
      </c>
      <c r="C27" s="17" t="s">
        <v>15</v>
      </c>
      <c r="D27" s="24" t="s">
        <v>9</v>
      </c>
      <c r="E27" s="25" t="s">
        <v>46</v>
      </c>
      <c r="F27" s="18">
        <v>2825.1</v>
      </c>
      <c r="G27" s="18">
        <v>0</v>
      </c>
      <c r="H27" s="18">
        <v>1550</v>
      </c>
      <c r="I27" s="18">
        <v>0</v>
      </c>
      <c r="J27" s="18">
        <v>0</v>
      </c>
      <c r="K27" s="18"/>
      <c r="L27" s="18">
        <f t="shared" si="1"/>
        <v>4375.1000000000004</v>
      </c>
      <c r="M27" s="18">
        <v>159.26</v>
      </c>
      <c r="N27" s="18">
        <f t="shared" si="2"/>
        <v>4215.84</v>
      </c>
      <c r="O27" s="18"/>
      <c r="P27" s="18"/>
    </row>
    <row r="28" spans="1:16" s="19" customFormat="1" ht="29.25" customHeight="1" x14ac:dyDescent="0.25">
      <c r="A28" s="24">
        <f t="shared" si="0"/>
        <v>16</v>
      </c>
      <c r="B28" s="25" t="s">
        <v>13</v>
      </c>
      <c r="C28" s="17" t="s">
        <v>21</v>
      </c>
      <c r="D28" s="24" t="s">
        <v>10</v>
      </c>
      <c r="E28" s="25" t="s">
        <v>46</v>
      </c>
      <c r="F28" s="18">
        <v>2829</v>
      </c>
      <c r="G28" s="18">
        <v>0</v>
      </c>
      <c r="H28" s="18">
        <v>1550</v>
      </c>
      <c r="I28" s="18">
        <v>0</v>
      </c>
      <c r="J28" s="18">
        <v>0</v>
      </c>
      <c r="K28" s="18"/>
      <c r="L28" s="18">
        <f t="shared" si="1"/>
        <v>4379</v>
      </c>
      <c r="M28" s="18">
        <f>+M199</f>
        <v>0</v>
      </c>
      <c r="N28" s="18">
        <f t="shared" si="2"/>
        <v>4379</v>
      </c>
      <c r="O28" s="18"/>
      <c r="P28" s="18"/>
    </row>
    <row r="29" spans="1:16" s="19" customFormat="1" ht="29.25" customHeight="1" x14ac:dyDescent="0.25">
      <c r="A29" s="24">
        <f t="shared" si="0"/>
        <v>17</v>
      </c>
      <c r="B29" s="25">
        <v>184</v>
      </c>
      <c r="C29" s="17" t="s">
        <v>22</v>
      </c>
      <c r="D29" s="17" t="s">
        <v>25</v>
      </c>
      <c r="E29" s="25" t="s">
        <v>46</v>
      </c>
      <c r="F29" s="18" t="s">
        <v>0</v>
      </c>
      <c r="G29" s="18"/>
      <c r="H29" s="18"/>
      <c r="I29" s="18"/>
      <c r="J29" s="18"/>
      <c r="K29" s="18">
        <v>0</v>
      </c>
      <c r="L29" s="18">
        <f t="shared" si="1"/>
        <v>0</v>
      </c>
      <c r="M29" s="18"/>
      <c r="N29" s="18"/>
      <c r="O29" s="18"/>
      <c r="P29" s="18"/>
    </row>
    <row r="30" spans="1:16" s="19" customFormat="1" ht="29.25" customHeight="1" x14ac:dyDescent="0.25">
      <c r="A30" s="24">
        <f t="shared" si="0"/>
        <v>18</v>
      </c>
      <c r="B30" s="25">
        <v>189</v>
      </c>
      <c r="C30" s="17" t="s">
        <v>23</v>
      </c>
      <c r="D30" s="24" t="s">
        <v>7</v>
      </c>
      <c r="E30" s="25" t="s">
        <v>46</v>
      </c>
      <c r="F30" s="18"/>
      <c r="G30" s="18"/>
      <c r="H30" s="18"/>
      <c r="I30" s="18"/>
      <c r="J30" s="18"/>
      <c r="K30" s="18">
        <v>0</v>
      </c>
      <c r="L30" s="18">
        <f t="shared" si="1"/>
        <v>0</v>
      </c>
      <c r="M30" s="18"/>
      <c r="N30" s="18"/>
      <c r="O30" s="18">
        <v>0</v>
      </c>
      <c r="P30" s="18"/>
    </row>
    <row r="31" spans="1:16" s="19" customFormat="1" ht="29.25" customHeight="1" x14ac:dyDescent="0.25">
      <c r="A31" s="24">
        <f t="shared" si="0"/>
        <v>19</v>
      </c>
      <c r="B31" s="28" t="s">
        <v>52</v>
      </c>
      <c r="C31" s="17" t="s">
        <v>24</v>
      </c>
      <c r="D31" s="24" t="s">
        <v>6</v>
      </c>
      <c r="E31" s="25" t="s">
        <v>47</v>
      </c>
      <c r="F31" s="18"/>
      <c r="G31" s="18"/>
      <c r="H31" s="18"/>
      <c r="I31" s="18"/>
      <c r="J31" s="18"/>
      <c r="K31" s="18">
        <v>0</v>
      </c>
      <c r="L31" s="18">
        <f t="shared" si="1"/>
        <v>0</v>
      </c>
      <c r="M31" s="18"/>
      <c r="N31" s="18"/>
      <c r="O31" s="18">
        <v>0</v>
      </c>
      <c r="P31" s="18"/>
    </row>
    <row r="32" spans="1:16" ht="29.25" customHeight="1" x14ac:dyDescent="0.25">
      <c r="K32" s="19"/>
      <c r="L32" s="19"/>
      <c r="M32" s="19"/>
    </row>
    <row r="34" spans="1:16" ht="29.25" customHeight="1" x14ac:dyDescent="0.25">
      <c r="A34" s="19"/>
      <c r="B34" s="19"/>
      <c r="P34" s="19"/>
    </row>
    <row r="35" spans="1:16" s="6" customFormat="1" ht="29.25" customHeight="1" x14ac:dyDescent="0.25">
      <c r="A35" s="19"/>
      <c r="B35" s="19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29"/>
    </row>
    <row r="36" spans="1:16" ht="29.25" customHeight="1" x14ac:dyDescent="0.25">
      <c r="A36" s="19"/>
      <c r="B36" s="19"/>
      <c r="C36" s="30" t="s">
        <v>26</v>
      </c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19"/>
    </row>
    <row r="37" spans="1:16" ht="29.25" customHeight="1" x14ac:dyDescent="0.25">
      <c r="B37" s="5"/>
      <c r="C37" s="7" t="s">
        <v>61</v>
      </c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</row>
  </sheetData>
  <mergeCells count="14">
    <mergeCell ref="G11:G12"/>
    <mergeCell ref="A11:A12"/>
    <mergeCell ref="B11:B12"/>
    <mergeCell ref="D11:D12"/>
    <mergeCell ref="E11:E12"/>
    <mergeCell ref="F11:F12"/>
    <mergeCell ref="N11:N12"/>
    <mergeCell ref="O11:P11"/>
    <mergeCell ref="H11:H12"/>
    <mergeCell ref="I11:I12"/>
    <mergeCell ref="J11:J12"/>
    <mergeCell ref="K11:K12"/>
    <mergeCell ref="L11:L12"/>
    <mergeCell ref="M11:M12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7"/>
  <sheetViews>
    <sheetView workbookViewId="0">
      <selection activeCell="M25" sqref="M25"/>
    </sheetView>
  </sheetViews>
  <sheetFormatPr baseColWidth="10" defaultRowHeight="29.25" customHeight="1" x14ac:dyDescent="0.25"/>
  <cols>
    <col min="1" max="1" width="3.28515625" customWidth="1"/>
    <col min="2" max="2" width="8.7109375" customWidth="1"/>
    <col min="3" max="3" width="25.7109375" customWidth="1"/>
    <col min="4" max="4" width="26.7109375" customWidth="1"/>
    <col min="5" max="5" width="8.7109375" customWidth="1"/>
    <col min="6" max="6" width="12.7109375" customWidth="1"/>
    <col min="7" max="10" width="11.7109375" customWidth="1"/>
    <col min="11" max="11" width="12.28515625" customWidth="1"/>
    <col min="12" max="12" width="12.7109375" customWidth="1"/>
    <col min="13" max="13" width="12.28515625" customWidth="1"/>
    <col min="14" max="16" width="12.7109375" customWidth="1"/>
  </cols>
  <sheetData>
    <row r="1" spans="1:16" ht="29.25" customHeight="1" x14ac:dyDescent="0.3">
      <c r="A1" s="10"/>
      <c r="B1" s="10"/>
      <c r="C1" s="10"/>
      <c r="D1" s="10"/>
      <c r="E1" s="10"/>
      <c r="F1" s="10"/>
      <c r="G1" s="11"/>
      <c r="H1" s="10"/>
      <c r="I1" s="10"/>
      <c r="J1" s="10"/>
      <c r="K1" s="10"/>
      <c r="L1" s="10"/>
      <c r="M1" s="10"/>
      <c r="N1" s="10"/>
      <c r="O1" s="10"/>
      <c r="P1" s="10"/>
    </row>
    <row r="2" spans="1:16" ht="29.25" customHeight="1" x14ac:dyDescent="0.3">
      <c r="A2" s="10"/>
      <c r="B2" s="10"/>
      <c r="C2" s="10"/>
      <c r="D2" s="10"/>
      <c r="E2" s="10"/>
      <c r="F2" s="10"/>
      <c r="G2" s="11"/>
      <c r="H2" s="10"/>
      <c r="I2" s="10"/>
      <c r="J2" s="10"/>
      <c r="K2" s="10"/>
      <c r="L2" s="10"/>
      <c r="M2" s="10"/>
      <c r="N2" s="10"/>
      <c r="O2" s="10"/>
      <c r="P2" s="10"/>
    </row>
    <row r="3" spans="1:16" ht="29.25" customHeight="1" x14ac:dyDescent="0.3">
      <c r="A3" s="10"/>
      <c r="B3" s="10"/>
      <c r="C3" s="10"/>
      <c r="D3" s="10"/>
      <c r="E3" s="10"/>
      <c r="F3" s="10"/>
      <c r="G3" s="11"/>
      <c r="H3" s="10"/>
      <c r="I3" s="10"/>
      <c r="J3" s="10"/>
      <c r="K3" s="10"/>
      <c r="L3" s="10"/>
      <c r="M3" s="10"/>
      <c r="N3" s="10"/>
      <c r="O3" s="10"/>
      <c r="P3" s="10"/>
    </row>
    <row r="4" spans="1:16" ht="29.25" customHeight="1" x14ac:dyDescent="0.3">
      <c r="A4" s="10"/>
      <c r="B4" s="10"/>
      <c r="C4" s="10"/>
      <c r="D4" s="10"/>
      <c r="E4" s="10"/>
      <c r="F4" s="10"/>
      <c r="G4" s="11"/>
      <c r="H4" s="10"/>
      <c r="I4" s="10"/>
      <c r="J4" s="10"/>
      <c r="K4" s="10"/>
      <c r="L4" s="10"/>
      <c r="M4" s="10"/>
      <c r="N4" s="10"/>
      <c r="O4" s="10"/>
      <c r="P4" s="10"/>
    </row>
    <row r="5" spans="1:16" ht="29.25" customHeight="1" x14ac:dyDescent="0.3">
      <c r="A5" s="10"/>
      <c r="B5" s="10"/>
      <c r="C5" s="10"/>
      <c r="D5" s="10"/>
      <c r="E5" s="10"/>
      <c r="F5" s="10"/>
      <c r="G5" s="11"/>
      <c r="H5" s="10"/>
      <c r="I5" s="10"/>
      <c r="J5" s="10"/>
      <c r="K5" s="10"/>
      <c r="L5" s="10"/>
      <c r="M5" s="10"/>
      <c r="N5" s="10"/>
      <c r="O5" s="10"/>
      <c r="P5" s="10"/>
    </row>
    <row r="6" spans="1:16" s="19" customFormat="1" ht="29.25" customHeight="1" x14ac:dyDescent="0.3">
      <c r="A6" s="31"/>
      <c r="B6" s="31"/>
      <c r="C6" s="31"/>
      <c r="D6" s="31"/>
      <c r="E6" s="31"/>
      <c r="F6" s="31"/>
      <c r="G6" s="32"/>
      <c r="H6" s="31"/>
      <c r="I6" s="31"/>
      <c r="J6" s="31"/>
      <c r="K6" s="31"/>
      <c r="L6" s="31"/>
      <c r="M6" s="31"/>
      <c r="N6" s="31"/>
      <c r="O6" s="31"/>
      <c r="P6" s="31"/>
    </row>
    <row r="7" spans="1:16" ht="16.5" customHeight="1" x14ac:dyDescent="0.3">
      <c r="A7" s="10" t="s">
        <v>14</v>
      </c>
      <c r="B7" s="10"/>
      <c r="C7" s="10"/>
      <c r="D7" s="10"/>
      <c r="E7" s="10"/>
      <c r="F7" s="10"/>
      <c r="G7" s="11"/>
      <c r="H7" s="10"/>
      <c r="I7" s="10"/>
      <c r="J7" s="10"/>
      <c r="K7" s="10"/>
      <c r="L7" s="10"/>
      <c r="M7" s="10"/>
      <c r="N7" s="10"/>
      <c r="O7" s="10"/>
      <c r="P7" s="10"/>
    </row>
    <row r="8" spans="1:16" ht="15.75" customHeight="1" x14ac:dyDescent="0.3">
      <c r="A8" s="10" t="s">
        <v>73</v>
      </c>
      <c r="B8" s="10"/>
      <c r="C8" s="10"/>
      <c r="D8" s="10"/>
      <c r="E8" s="10"/>
      <c r="F8" s="10"/>
      <c r="G8" s="11"/>
      <c r="H8" s="10"/>
      <c r="I8" s="10"/>
      <c r="J8" s="10"/>
      <c r="K8" s="10"/>
      <c r="L8" s="10"/>
      <c r="M8" s="10"/>
      <c r="N8" s="10"/>
      <c r="O8" s="10"/>
      <c r="P8" s="10"/>
    </row>
    <row r="9" spans="1:16" s="12" customFormat="1" ht="9.75" customHeight="1" x14ac:dyDescent="0.25">
      <c r="A9" s="21" t="s">
        <v>27</v>
      </c>
      <c r="B9" s="13"/>
      <c r="C9" s="13"/>
      <c r="D9" s="13"/>
      <c r="E9" s="13"/>
      <c r="F9" s="13"/>
      <c r="G9" s="14"/>
      <c r="H9" s="13"/>
      <c r="I9" s="13"/>
      <c r="J9" s="13"/>
      <c r="K9" s="13"/>
      <c r="L9" s="13"/>
      <c r="M9" s="13"/>
      <c r="N9" s="13"/>
      <c r="O9" s="13"/>
      <c r="P9" s="13"/>
    </row>
    <row r="10" spans="1:16" s="12" customFormat="1" ht="29.25" customHeight="1" x14ac:dyDescent="0.25">
      <c r="A10" s="16"/>
      <c r="B10" s="13"/>
      <c r="C10" s="13"/>
      <c r="D10" s="14"/>
      <c r="E10" s="13"/>
      <c r="F10" s="13"/>
      <c r="G10" s="13"/>
      <c r="H10" s="13"/>
      <c r="I10" s="13"/>
      <c r="J10" s="13"/>
      <c r="K10" s="13"/>
      <c r="L10" s="13"/>
      <c r="M10" s="13"/>
    </row>
    <row r="11" spans="1:16" s="12" customFormat="1" ht="29.25" customHeight="1" x14ac:dyDescent="0.25">
      <c r="A11" s="38" t="s">
        <v>33</v>
      </c>
      <c r="B11" s="39" t="s">
        <v>34</v>
      </c>
      <c r="C11" s="33" t="s">
        <v>35</v>
      </c>
      <c r="D11" s="42" t="s">
        <v>36</v>
      </c>
      <c r="E11" s="43" t="s">
        <v>37</v>
      </c>
      <c r="F11" s="38" t="s">
        <v>48</v>
      </c>
      <c r="G11" s="38" t="s">
        <v>49</v>
      </c>
      <c r="H11" s="38" t="s">
        <v>51</v>
      </c>
      <c r="I11" s="38" t="s">
        <v>50</v>
      </c>
      <c r="J11" s="38" t="s">
        <v>38</v>
      </c>
      <c r="K11" s="38" t="s">
        <v>39</v>
      </c>
      <c r="L11" s="38" t="s">
        <v>40</v>
      </c>
      <c r="M11" s="38" t="s">
        <v>41</v>
      </c>
      <c r="N11" s="38" t="s">
        <v>42</v>
      </c>
      <c r="O11" s="40" t="s">
        <v>43</v>
      </c>
      <c r="P11" s="41"/>
    </row>
    <row r="12" spans="1:16" s="12" customFormat="1" ht="29.25" customHeight="1" x14ac:dyDescent="0.25">
      <c r="A12" s="38"/>
      <c r="B12" s="39"/>
      <c r="C12" s="33" t="s">
        <v>45</v>
      </c>
      <c r="D12" s="42"/>
      <c r="E12" s="44"/>
      <c r="F12" s="38"/>
      <c r="G12" s="38"/>
      <c r="H12" s="38"/>
      <c r="I12" s="39"/>
      <c r="J12" s="38"/>
      <c r="K12" s="39"/>
      <c r="L12" s="39"/>
      <c r="M12" s="39"/>
      <c r="N12" s="39"/>
      <c r="O12" s="22" t="s">
        <v>44</v>
      </c>
      <c r="P12" s="22" t="s">
        <v>53</v>
      </c>
    </row>
    <row r="13" spans="1:16" ht="29.25" customHeight="1" x14ac:dyDescent="0.25">
      <c r="A13" s="1">
        <v>1</v>
      </c>
      <c r="B13" s="20" t="s">
        <v>28</v>
      </c>
      <c r="C13" s="8" t="s">
        <v>55</v>
      </c>
      <c r="D13" s="1" t="s">
        <v>29</v>
      </c>
      <c r="E13" s="2" t="s">
        <v>46</v>
      </c>
      <c r="F13" s="3">
        <v>0</v>
      </c>
      <c r="G13" s="3"/>
      <c r="H13" s="3"/>
      <c r="I13" s="3"/>
      <c r="J13" s="3"/>
      <c r="K13" s="3"/>
      <c r="L13" s="3"/>
      <c r="M13" s="3"/>
      <c r="N13" s="3"/>
      <c r="O13" s="3"/>
      <c r="P13" s="3"/>
    </row>
    <row r="14" spans="1:16" ht="29.25" customHeight="1" x14ac:dyDescent="0.25">
      <c r="A14" s="1">
        <f>A13+1</f>
        <v>2</v>
      </c>
      <c r="B14" s="20" t="s">
        <v>28</v>
      </c>
      <c r="C14" s="9" t="s">
        <v>56</v>
      </c>
      <c r="D14" s="1" t="s">
        <v>30</v>
      </c>
      <c r="E14" s="2" t="s">
        <v>46</v>
      </c>
      <c r="F14" s="3">
        <v>0</v>
      </c>
      <c r="G14" s="3"/>
      <c r="H14" s="3"/>
      <c r="I14" s="3"/>
      <c r="J14" s="3"/>
      <c r="K14" s="3"/>
      <c r="L14" s="3"/>
      <c r="M14" s="3"/>
      <c r="N14" s="3"/>
      <c r="O14" s="3"/>
      <c r="P14" s="3"/>
    </row>
    <row r="15" spans="1:16" ht="29.25" customHeight="1" x14ac:dyDescent="0.25">
      <c r="A15" s="1">
        <f t="shared" ref="A15:A31" si="0">A14+1</f>
        <v>3</v>
      </c>
      <c r="B15" s="20" t="s">
        <v>28</v>
      </c>
      <c r="C15" s="9" t="s">
        <v>57</v>
      </c>
      <c r="D15" s="1" t="s">
        <v>59</v>
      </c>
      <c r="E15" s="2" t="s">
        <v>46</v>
      </c>
      <c r="F15" s="3">
        <v>0</v>
      </c>
      <c r="G15" s="3"/>
      <c r="H15" s="3"/>
      <c r="I15" s="3"/>
      <c r="J15" s="3"/>
      <c r="K15" s="3"/>
      <c r="L15" s="3"/>
      <c r="M15" s="3"/>
      <c r="N15" s="3"/>
      <c r="O15" s="3"/>
      <c r="P15" s="3"/>
    </row>
    <row r="16" spans="1:16" ht="29.25" customHeight="1" x14ac:dyDescent="0.25">
      <c r="A16" s="1">
        <f t="shared" si="0"/>
        <v>4</v>
      </c>
      <c r="B16" s="20" t="s">
        <v>28</v>
      </c>
      <c r="C16" s="9" t="s">
        <v>54</v>
      </c>
      <c r="D16" s="1" t="s">
        <v>31</v>
      </c>
      <c r="E16" s="2" t="s">
        <v>46</v>
      </c>
      <c r="F16" s="3">
        <v>0</v>
      </c>
      <c r="G16" s="3"/>
      <c r="H16" s="3"/>
      <c r="I16" s="3"/>
      <c r="J16" s="3"/>
      <c r="K16" s="3"/>
      <c r="L16" s="3"/>
      <c r="M16" s="3"/>
      <c r="N16" s="3"/>
      <c r="O16" s="3"/>
      <c r="P16" s="3"/>
    </row>
    <row r="17" spans="1:16" s="19" customFormat="1" ht="29.25" customHeight="1" x14ac:dyDescent="0.25">
      <c r="A17" s="24">
        <f t="shared" si="0"/>
        <v>5</v>
      </c>
      <c r="B17" s="26" t="s">
        <v>28</v>
      </c>
      <c r="C17" s="27" t="s">
        <v>58</v>
      </c>
      <c r="D17" s="24" t="s">
        <v>32</v>
      </c>
      <c r="E17" s="25" t="s">
        <v>46</v>
      </c>
      <c r="F17" s="18">
        <v>0</v>
      </c>
      <c r="G17" s="18"/>
      <c r="H17" s="18"/>
      <c r="I17" s="18"/>
      <c r="J17" s="18"/>
      <c r="K17" s="18"/>
      <c r="L17" s="18"/>
      <c r="M17" s="18"/>
      <c r="N17" s="18"/>
      <c r="O17" s="18"/>
      <c r="P17" s="18"/>
    </row>
    <row r="18" spans="1:16" s="19" customFormat="1" ht="29.25" customHeight="1" x14ac:dyDescent="0.25">
      <c r="A18" s="24">
        <f t="shared" si="0"/>
        <v>6</v>
      </c>
      <c r="B18" s="25" t="s">
        <v>13</v>
      </c>
      <c r="C18" s="17" t="s">
        <v>68</v>
      </c>
      <c r="D18" s="24" t="s">
        <v>1</v>
      </c>
      <c r="E18" s="25" t="s">
        <v>46</v>
      </c>
      <c r="F18" s="18">
        <v>8175</v>
      </c>
      <c r="G18" s="18">
        <v>0</v>
      </c>
      <c r="H18" s="18">
        <v>2800</v>
      </c>
      <c r="I18" s="18">
        <v>500</v>
      </c>
      <c r="J18" s="18">
        <v>0</v>
      </c>
      <c r="K18" s="18"/>
      <c r="L18" s="18">
        <f>SUM(F18:K18)</f>
        <v>11475</v>
      </c>
      <c r="M18" s="18">
        <v>760.94</v>
      </c>
      <c r="N18" s="18">
        <f>+L18-M18</f>
        <v>10714.06</v>
      </c>
      <c r="O18" s="18"/>
      <c r="P18" s="18"/>
    </row>
    <row r="19" spans="1:16" s="19" customFormat="1" ht="29.25" customHeight="1" x14ac:dyDescent="0.25">
      <c r="A19" s="24">
        <f t="shared" si="0"/>
        <v>7</v>
      </c>
      <c r="B19" s="25" t="s">
        <v>13</v>
      </c>
      <c r="C19" s="17" t="s">
        <v>12</v>
      </c>
      <c r="D19" s="24" t="s">
        <v>60</v>
      </c>
      <c r="E19" s="25" t="s">
        <v>46</v>
      </c>
      <c r="F19" s="18">
        <v>10966</v>
      </c>
      <c r="G19" s="18">
        <v>0</v>
      </c>
      <c r="H19" s="18">
        <v>1550</v>
      </c>
      <c r="I19" s="18">
        <v>0</v>
      </c>
      <c r="J19" s="18">
        <v>375</v>
      </c>
      <c r="K19" s="18"/>
      <c r="L19" s="18">
        <f t="shared" ref="L19:L31" si="1">SUM(F19:K19)</f>
        <v>12891</v>
      </c>
      <c r="M19" s="18">
        <f t="shared" ref="M19:M28" si="2">ROUND((L19-N19),2)</f>
        <v>965.23</v>
      </c>
      <c r="N19" s="18">
        <v>11925.77</v>
      </c>
      <c r="O19" s="18"/>
      <c r="P19" s="18"/>
    </row>
    <row r="20" spans="1:16" s="19" customFormat="1" ht="29.25" customHeight="1" x14ac:dyDescent="0.25">
      <c r="A20" s="24">
        <f t="shared" si="0"/>
        <v>8</v>
      </c>
      <c r="B20" s="25" t="s">
        <v>13</v>
      </c>
      <c r="C20" s="17" t="s">
        <v>62</v>
      </c>
      <c r="D20" s="17" t="s">
        <v>63</v>
      </c>
      <c r="E20" s="25" t="s">
        <v>46</v>
      </c>
      <c r="F20" s="18">
        <v>7500</v>
      </c>
      <c r="G20" s="18">
        <v>0</v>
      </c>
      <c r="H20" s="18">
        <v>1500</v>
      </c>
      <c r="I20" s="18">
        <v>0</v>
      </c>
      <c r="J20" s="18">
        <v>375</v>
      </c>
      <c r="K20" s="18"/>
      <c r="L20" s="18">
        <f t="shared" si="1"/>
        <v>9375</v>
      </c>
      <c r="M20" s="18">
        <v>671.58</v>
      </c>
      <c r="N20" s="18">
        <v>8703.42</v>
      </c>
      <c r="O20" s="18"/>
      <c r="P20" s="18"/>
    </row>
    <row r="21" spans="1:16" s="19" customFormat="1" ht="29.25" customHeight="1" x14ac:dyDescent="0.25">
      <c r="A21" s="24">
        <f t="shared" si="0"/>
        <v>9</v>
      </c>
      <c r="B21" s="25" t="s">
        <v>13</v>
      </c>
      <c r="C21" s="17" t="s">
        <v>17</v>
      </c>
      <c r="D21" s="24" t="s">
        <v>3</v>
      </c>
      <c r="E21" s="25" t="s">
        <v>46</v>
      </c>
      <c r="F21" s="18">
        <v>4243</v>
      </c>
      <c r="G21" s="18">
        <v>0</v>
      </c>
      <c r="H21" s="18">
        <v>1550</v>
      </c>
      <c r="I21" s="18">
        <v>500</v>
      </c>
      <c r="J21" s="18">
        <v>0</v>
      </c>
      <c r="K21" s="18"/>
      <c r="L21" s="18">
        <f t="shared" si="1"/>
        <v>6293</v>
      </c>
      <c r="M21" s="18">
        <f>ROUND((L21-N21),2)</f>
        <v>406.01</v>
      </c>
      <c r="N21" s="18">
        <v>5886.99</v>
      </c>
      <c r="O21" s="18"/>
      <c r="P21" s="18"/>
    </row>
    <row r="22" spans="1:16" s="19" customFormat="1" ht="29.25" customHeight="1" x14ac:dyDescent="0.25">
      <c r="A22" s="24">
        <f t="shared" si="0"/>
        <v>10</v>
      </c>
      <c r="B22" s="25" t="s">
        <v>13</v>
      </c>
      <c r="C22" s="17" t="s">
        <v>18</v>
      </c>
      <c r="D22" s="24" t="s">
        <v>4</v>
      </c>
      <c r="E22" s="25" t="s">
        <v>46</v>
      </c>
      <c r="F22" s="18">
        <v>3020</v>
      </c>
      <c r="G22" s="18">
        <v>0</v>
      </c>
      <c r="H22" s="18">
        <v>1550</v>
      </c>
      <c r="I22" s="18">
        <v>0</v>
      </c>
      <c r="J22" s="18">
        <v>0</v>
      </c>
      <c r="K22" s="18"/>
      <c r="L22" s="18">
        <f t="shared" si="1"/>
        <v>4570</v>
      </c>
      <c r="M22" s="18">
        <f t="shared" si="2"/>
        <v>238.98</v>
      </c>
      <c r="N22" s="18">
        <v>4331.0200000000004</v>
      </c>
      <c r="O22" s="18"/>
      <c r="P22" s="18"/>
    </row>
    <row r="23" spans="1:16" s="19" customFormat="1" ht="29.25" customHeight="1" x14ac:dyDescent="0.25">
      <c r="A23" s="24">
        <f t="shared" si="0"/>
        <v>11</v>
      </c>
      <c r="B23" s="25" t="s">
        <v>13</v>
      </c>
      <c r="C23" s="17" t="s">
        <v>16</v>
      </c>
      <c r="D23" s="24" t="s">
        <v>2</v>
      </c>
      <c r="E23" s="25" t="s">
        <v>46</v>
      </c>
      <c r="F23" s="18">
        <v>3531</v>
      </c>
      <c r="G23" s="18">
        <v>0</v>
      </c>
      <c r="H23" s="18">
        <v>1550</v>
      </c>
      <c r="I23" s="18">
        <v>0</v>
      </c>
      <c r="J23" s="18">
        <v>0</v>
      </c>
      <c r="K23" s="18"/>
      <c r="L23" s="18">
        <f t="shared" si="1"/>
        <v>5081</v>
      </c>
      <c r="M23" s="18">
        <f t="shared" si="2"/>
        <v>223.99</v>
      </c>
      <c r="N23" s="18">
        <v>4857.01</v>
      </c>
      <c r="O23" s="18"/>
      <c r="P23" s="18"/>
    </row>
    <row r="24" spans="1:16" s="19" customFormat="1" ht="29.25" customHeight="1" x14ac:dyDescent="0.25">
      <c r="A24" s="24">
        <f t="shared" si="0"/>
        <v>12</v>
      </c>
      <c r="B24" s="25" t="s">
        <v>13</v>
      </c>
      <c r="C24" s="17" t="s">
        <v>19</v>
      </c>
      <c r="D24" s="24" t="s">
        <v>8</v>
      </c>
      <c r="E24" s="25" t="s">
        <v>46</v>
      </c>
      <c r="F24" s="18">
        <v>5697</v>
      </c>
      <c r="G24" s="18">
        <v>569.76</v>
      </c>
      <c r="H24" s="18">
        <v>1800</v>
      </c>
      <c r="I24" s="18">
        <v>500</v>
      </c>
      <c r="J24" s="18">
        <v>0</v>
      </c>
      <c r="K24" s="18"/>
      <c r="L24" s="18">
        <f t="shared" si="1"/>
        <v>8566.76</v>
      </c>
      <c r="M24" s="18">
        <v>506.11</v>
      </c>
      <c r="N24" s="18">
        <v>8060.65</v>
      </c>
      <c r="O24" s="18"/>
      <c r="P24" s="18"/>
    </row>
    <row r="25" spans="1:16" s="19" customFormat="1" ht="29.25" customHeight="1" x14ac:dyDescent="0.25">
      <c r="A25" s="24">
        <f t="shared" si="0"/>
        <v>13</v>
      </c>
      <c r="B25" s="25" t="s">
        <v>13</v>
      </c>
      <c r="C25" s="17" t="s">
        <v>20</v>
      </c>
      <c r="D25" s="24" t="s">
        <v>5</v>
      </c>
      <c r="E25" s="25" t="s">
        <v>46</v>
      </c>
      <c r="F25" s="18">
        <v>7392</v>
      </c>
      <c r="G25" s="18">
        <v>0</v>
      </c>
      <c r="H25" s="18">
        <v>2300</v>
      </c>
      <c r="I25" s="18">
        <v>500</v>
      </c>
      <c r="J25" s="18">
        <v>0</v>
      </c>
      <c r="K25" s="18"/>
      <c r="L25" s="18">
        <f t="shared" si="1"/>
        <v>10192</v>
      </c>
      <c r="M25" s="18">
        <f t="shared" si="2"/>
        <v>667.98</v>
      </c>
      <c r="N25" s="18">
        <v>9524.02</v>
      </c>
      <c r="O25" s="18"/>
      <c r="P25" s="18"/>
    </row>
    <row r="26" spans="1:16" s="19" customFormat="1" ht="29.25" customHeight="1" x14ac:dyDescent="0.25">
      <c r="A26" s="24">
        <f t="shared" si="0"/>
        <v>14</v>
      </c>
      <c r="B26" s="25" t="s">
        <v>13</v>
      </c>
      <c r="C26" s="17" t="s">
        <v>11</v>
      </c>
      <c r="D26" s="24" t="s">
        <v>10</v>
      </c>
      <c r="E26" s="25" t="s">
        <v>46</v>
      </c>
      <c r="F26" s="18">
        <v>6768</v>
      </c>
      <c r="G26" s="18">
        <v>0</v>
      </c>
      <c r="H26" s="18">
        <v>1550</v>
      </c>
      <c r="I26" s="18">
        <v>0</v>
      </c>
      <c r="J26" s="18">
        <v>0</v>
      </c>
      <c r="K26" s="18"/>
      <c r="L26" s="18">
        <f t="shared" si="1"/>
        <v>8318</v>
      </c>
      <c r="M26" s="18">
        <f t="shared" si="2"/>
        <v>534.36</v>
      </c>
      <c r="N26" s="18">
        <v>7783.6399999999994</v>
      </c>
      <c r="O26" s="18"/>
      <c r="P26" s="18"/>
    </row>
    <row r="27" spans="1:16" s="19" customFormat="1" ht="29.25" customHeight="1" x14ac:dyDescent="0.25">
      <c r="A27" s="24">
        <f t="shared" si="0"/>
        <v>15</v>
      </c>
      <c r="B27" s="25" t="s">
        <v>13</v>
      </c>
      <c r="C27" s="17" t="s">
        <v>15</v>
      </c>
      <c r="D27" s="24" t="s">
        <v>9</v>
      </c>
      <c r="E27" s="25" t="s">
        <v>46</v>
      </c>
      <c r="F27" s="18">
        <v>2825.1</v>
      </c>
      <c r="G27" s="18">
        <v>0</v>
      </c>
      <c r="H27" s="18">
        <v>1550</v>
      </c>
      <c r="I27" s="18">
        <v>0</v>
      </c>
      <c r="J27" s="18">
        <v>0</v>
      </c>
      <c r="K27" s="18"/>
      <c r="L27" s="18">
        <f t="shared" si="1"/>
        <v>4375.1000000000004</v>
      </c>
      <c r="M27" s="18">
        <f t="shared" si="2"/>
        <v>159.26</v>
      </c>
      <c r="N27" s="18">
        <v>4215.84</v>
      </c>
      <c r="O27" s="18"/>
      <c r="P27" s="18"/>
    </row>
    <row r="28" spans="1:16" s="19" customFormat="1" ht="29.25" customHeight="1" x14ac:dyDescent="0.25">
      <c r="A28" s="24">
        <f t="shared" si="0"/>
        <v>16</v>
      </c>
      <c r="B28" s="25" t="s">
        <v>13</v>
      </c>
      <c r="C28" s="17" t="s">
        <v>21</v>
      </c>
      <c r="D28" s="24" t="s">
        <v>10</v>
      </c>
      <c r="E28" s="25" t="s">
        <v>46</v>
      </c>
      <c r="F28" s="18">
        <v>2829</v>
      </c>
      <c r="G28" s="18">
        <v>0</v>
      </c>
      <c r="H28" s="18">
        <v>1550</v>
      </c>
      <c r="I28" s="18">
        <v>0</v>
      </c>
      <c r="J28" s="18">
        <v>0</v>
      </c>
      <c r="K28" s="18"/>
      <c r="L28" s="18">
        <f t="shared" si="1"/>
        <v>4379</v>
      </c>
      <c r="M28" s="18">
        <f t="shared" si="2"/>
        <v>1148.8800000000001</v>
      </c>
      <c r="N28" s="18">
        <v>3230.12</v>
      </c>
      <c r="O28" s="18"/>
      <c r="P28" s="18"/>
    </row>
    <row r="29" spans="1:16" s="19" customFormat="1" ht="29.25" customHeight="1" x14ac:dyDescent="0.25">
      <c r="A29" s="24">
        <f t="shared" si="0"/>
        <v>17</v>
      </c>
      <c r="B29" s="25">
        <v>184</v>
      </c>
      <c r="C29" s="17" t="s">
        <v>22</v>
      </c>
      <c r="D29" s="17" t="s">
        <v>25</v>
      </c>
      <c r="E29" s="25" t="s">
        <v>46</v>
      </c>
      <c r="F29" s="18" t="s">
        <v>0</v>
      </c>
      <c r="G29" s="18"/>
      <c r="H29" s="18"/>
      <c r="I29" s="18"/>
      <c r="J29" s="18"/>
      <c r="K29" s="18">
        <v>0</v>
      </c>
      <c r="L29" s="18">
        <f t="shared" si="1"/>
        <v>0</v>
      </c>
      <c r="M29" s="18"/>
      <c r="N29" s="18"/>
      <c r="O29" s="18"/>
      <c r="P29" s="18"/>
    </row>
    <row r="30" spans="1:16" s="19" customFormat="1" ht="29.25" customHeight="1" x14ac:dyDescent="0.25">
      <c r="A30" s="24">
        <f t="shared" si="0"/>
        <v>18</v>
      </c>
      <c r="B30" s="25">
        <v>189</v>
      </c>
      <c r="C30" s="17" t="s">
        <v>23</v>
      </c>
      <c r="D30" s="24" t="s">
        <v>7</v>
      </c>
      <c r="E30" s="25" t="s">
        <v>46</v>
      </c>
      <c r="F30" s="18"/>
      <c r="G30" s="18"/>
      <c r="H30" s="18"/>
      <c r="I30" s="18"/>
      <c r="J30" s="18"/>
      <c r="K30" s="18">
        <v>0</v>
      </c>
      <c r="L30" s="18">
        <f t="shared" si="1"/>
        <v>0</v>
      </c>
      <c r="M30" s="18"/>
      <c r="N30" s="18"/>
      <c r="O30" s="18">
        <v>0</v>
      </c>
      <c r="P30" s="18"/>
    </row>
    <row r="31" spans="1:16" s="19" customFormat="1" ht="29.25" customHeight="1" x14ac:dyDescent="0.25">
      <c r="A31" s="24">
        <f t="shared" si="0"/>
        <v>19</v>
      </c>
      <c r="B31" s="28" t="s">
        <v>52</v>
      </c>
      <c r="C31" s="17" t="s">
        <v>24</v>
      </c>
      <c r="D31" s="24" t="s">
        <v>6</v>
      </c>
      <c r="E31" s="25" t="s">
        <v>47</v>
      </c>
      <c r="F31" s="18"/>
      <c r="G31" s="18"/>
      <c r="H31" s="18"/>
      <c r="I31" s="18"/>
      <c r="J31" s="18"/>
      <c r="K31" s="18">
        <v>0</v>
      </c>
      <c r="L31" s="18">
        <f t="shared" si="1"/>
        <v>0</v>
      </c>
      <c r="M31" s="18"/>
      <c r="N31" s="18"/>
      <c r="O31" s="18">
        <v>0</v>
      </c>
      <c r="P31" s="18"/>
    </row>
    <row r="32" spans="1:16" ht="29.25" customHeight="1" x14ac:dyDescent="0.25">
      <c r="K32" s="19"/>
      <c r="L32" s="19"/>
      <c r="M32" s="19"/>
    </row>
    <row r="34" spans="1:16" ht="29.25" customHeight="1" x14ac:dyDescent="0.25">
      <c r="A34" s="19"/>
      <c r="B34" s="19"/>
      <c r="P34" s="19"/>
    </row>
    <row r="35" spans="1:16" s="6" customFormat="1" ht="29.25" customHeight="1" x14ac:dyDescent="0.25">
      <c r="A35" s="19"/>
      <c r="B35" s="19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29"/>
    </row>
    <row r="36" spans="1:16" ht="29.25" customHeight="1" x14ac:dyDescent="0.25">
      <c r="A36" s="19"/>
      <c r="B36" s="19"/>
      <c r="C36" s="30" t="s">
        <v>26</v>
      </c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19"/>
    </row>
    <row r="37" spans="1:16" ht="29.25" customHeight="1" x14ac:dyDescent="0.25">
      <c r="B37" s="5"/>
      <c r="C37" s="7" t="s">
        <v>61</v>
      </c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</row>
  </sheetData>
  <mergeCells count="14">
    <mergeCell ref="G11:G12"/>
    <mergeCell ref="A11:A12"/>
    <mergeCell ref="B11:B12"/>
    <mergeCell ref="D11:D12"/>
    <mergeCell ref="E11:E12"/>
    <mergeCell ref="F11:F12"/>
    <mergeCell ref="N11:N12"/>
    <mergeCell ref="O11:P11"/>
    <mergeCell ref="H11:H12"/>
    <mergeCell ref="I11:I12"/>
    <mergeCell ref="J11:J12"/>
    <mergeCell ref="K11:K12"/>
    <mergeCell ref="L11:L12"/>
    <mergeCell ref="M11:M12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7"/>
  <sheetViews>
    <sheetView workbookViewId="0">
      <selection activeCell="D10" sqref="D10"/>
    </sheetView>
  </sheetViews>
  <sheetFormatPr baseColWidth="10" defaultRowHeight="29.25" customHeight="1" x14ac:dyDescent="0.25"/>
  <cols>
    <col min="1" max="1" width="3.28515625" customWidth="1"/>
    <col min="2" max="2" width="8.7109375" customWidth="1"/>
    <col min="3" max="3" width="25.7109375" customWidth="1"/>
    <col min="4" max="4" width="26.7109375" customWidth="1"/>
    <col min="5" max="5" width="8.7109375" customWidth="1"/>
    <col min="6" max="6" width="12.7109375" customWidth="1"/>
    <col min="7" max="10" width="11.7109375" customWidth="1"/>
    <col min="11" max="11" width="12.28515625" customWidth="1"/>
    <col min="12" max="12" width="12.7109375" customWidth="1"/>
    <col min="13" max="13" width="12.28515625" customWidth="1"/>
    <col min="14" max="16" width="12.7109375" customWidth="1"/>
  </cols>
  <sheetData>
    <row r="1" spans="1:16" ht="29.25" customHeight="1" x14ac:dyDescent="0.3">
      <c r="A1" s="10"/>
      <c r="B1" s="10"/>
      <c r="C1" s="10"/>
      <c r="D1" s="10"/>
      <c r="E1" s="10"/>
      <c r="F1" s="10"/>
      <c r="G1" s="11"/>
      <c r="H1" s="10"/>
      <c r="I1" s="10"/>
      <c r="J1" s="10"/>
      <c r="K1" s="10"/>
      <c r="L1" s="10"/>
      <c r="M1" s="10"/>
      <c r="N1" s="10"/>
      <c r="O1" s="10"/>
      <c r="P1" s="10"/>
    </row>
    <row r="2" spans="1:16" ht="29.25" customHeight="1" x14ac:dyDescent="0.3">
      <c r="A2" s="10"/>
      <c r="B2" s="10"/>
      <c r="C2" s="10"/>
      <c r="D2" s="10"/>
      <c r="E2" s="10"/>
      <c r="F2" s="10"/>
      <c r="G2" s="11"/>
      <c r="H2" s="10"/>
      <c r="I2" s="10"/>
      <c r="J2" s="10"/>
      <c r="K2" s="10"/>
      <c r="L2" s="10"/>
      <c r="M2" s="10"/>
      <c r="N2" s="10"/>
      <c r="O2" s="10"/>
      <c r="P2" s="10"/>
    </row>
    <row r="3" spans="1:16" ht="29.25" customHeight="1" x14ac:dyDescent="0.3">
      <c r="A3" s="10"/>
      <c r="B3" s="10"/>
      <c r="C3" s="10"/>
      <c r="D3" s="10"/>
      <c r="E3" s="10"/>
      <c r="F3" s="10"/>
      <c r="G3" s="11"/>
      <c r="H3" s="10"/>
      <c r="I3" s="10"/>
      <c r="J3" s="10"/>
      <c r="K3" s="10"/>
      <c r="L3" s="10"/>
      <c r="M3" s="10"/>
      <c r="N3" s="10"/>
      <c r="O3" s="10"/>
      <c r="P3" s="10"/>
    </row>
    <row r="4" spans="1:16" ht="29.25" customHeight="1" x14ac:dyDescent="0.3">
      <c r="A4" s="10"/>
      <c r="B4" s="10"/>
      <c r="C4" s="10"/>
      <c r="D4" s="10"/>
      <c r="E4" s="10"/>
      <c r="F4" s="10"/>
      <c r="G4" s="11"/>
      <c r="H4" s="10"/>
      <c r="I4" s="10"/>
      <c r="J4" s="10"/>
      <c r="K4" s="10"/>
      <c r="L4" s="10"/>
      <c r="M4" s="10"/>
      <c r="N4" s="10"/>
      <c r="O4" s="10"/>
      <c r="P4" s="10"/>
    </row>
    <row r="5" spans="1:16" ht="29.25" customHeight="1" x14ac:dyDescent="0.3">
      <c r="A5" s="10"/>
      <c r="B5" s="10"/>
      <c r="C5" s="10"/>
      <c r="D5" s="10"/>
      <c r="E5" s="10"/>
      <c r="F5" s="10"/>
      <c r="G5" s="11"/>
      <c r="H5" s="10"/>
      <c r="I5" s="10"/>
      <c r="J5" s="10"/>
      <c r="K5" s="10"/>
      <c r="L5" s="10"/>
      <c r="M5" s="10"/>
      <c r="N5" s="10"/>
      <c r="O5" s="10"/>
      <c r="P5" s="10"/>
    </row>
    <row r="6" spans="1:16" s="19" customFormat="1" ht="29.25" customHeight="1" x14ac:dyDescent="0.3">
      <c r="A6" s="31"/>
      <c r="B6" s="31"/>
      <c r="C6" s="31"/>
      <c r="D6" s="31"/>
      <c r="E6" s="31"/>
      <c r="F6" s="31"/>
      <c r="G6" s="32"/>
      <c r="H6" s="31"/>
      <c r="I6" s="31"/>
      <c r="J6" s="31"/>
      <c r="K6" s="31"/>
      <c r="L6" s="31"/>
      <c r="M6" s="31"/>
      <c r="N6" s="31"/>
      <c r="O6" s="31"/>
      <c r="P6" s="31"/>
    </row>
    <row r="7" spans="1:16" ht="16.5" customHeight="1" x14ac:dyDescent="0.3">
      <c r="A7" s="10" t="s">
        <v>14</v>
      </c>
      <c r="B7" s="10"/>
      <c r="C7" s="10"/>
      <c r="D7" s="10"/>
      <c r="E7" s="10"/>
      <c r="F7" s="10"/>
      <c r="G7" s="11"/>
      <c r="H7" s="10"/>
      <c r="I7" s="10"/>
      <c r="J7" s="10"/>
      <c r="K7" s="10"/>
      <c r="L7" s="10"/>
      <c r="M7" s="10"/>
      <c r="N7" s="10"/>
      <c r="O7" s="10"/>
      <c r="P7" s="10"/>
    </row>
    <row r="8" spans="1:16" ht="15.75" customHeight="1" x14ac:dyDescent="0.3">
      <c r="A8" s="10" t="s">
        <v>67</v>
      </c>
      <c r="B8" s="10"/>
      <c r="C8" s="10"/>
      <c r="D8" s="10"/>
      <c r="E8" s="10"/>
      <c r="F8" s="10"/>
      <c r="G8" s="11"/>
      <c r="H8" s="10"/>
      <c r="I8" s="10"/>
      <c r="J8" s="10"/>
      <c r="K8" s="10"/>
      <c r="L8" s="10"/>
      <c r="M8" s="10"/>
      <c r="N8" s="10"/>
      <c r="O8" s="10"/>
      <c r="P8" s="10"/>
    </row>
    <row r="9" spans="1:16" s="12" customFormat="1" ht="9.75" customHeight="1" x14ac:dyDescent="0.25">
      <c r="A9" s="21" t="s">
        <v>27</v>
      </c>
      <c r="B9" s="13"/>
      <c r="C9" s="13"/>
      <c r="D9" s="13"/>
      <c r="E9" s="13"/>
      <c r="F9" s="13"/>
      <c r="G9" s="14"/>
      <c r="H9" s="13"/>
      <c r="I9" s="13"/>
      <c r="J9" s="13"/>
      <c r="K9" s="13"/>
      <c r="L9" s="13"/>
      <c r="M9" s="13"/>
      <c r="N9" s="13"/>
      <c r="O9" s="13"/>
      <c r="P9" s="13"/>
    </row>
    <row r="10" spans="1:16" s="12" customFormat="1" ht="29.25" customHeight="1" x14ac:dyDescent="0.25">
      <c r="A10" s="16"/>
      <c r="B10" s="13"/>
      <c r="C10" s="13"/>
      <c r="D10" s="14"/>
      <c r="E10" s="13"/>
      <c r="F10" s="13"/>
      <c r="G10" s="13"/>
      <c r="H10" s="13"/>
      <c r="I10" s="13"/>
      <c r="J10" s="13"/>
      <c r="K10" s="13"/>
      <c r="L10" s="13"/>
      <c r="M10" s="13"/>
    </row>
    <row r="11" spans="1:16" s="12" customFormat="1" ht="29.25" customHeight="1" x14ac:dyDescent="0.25">
      <c r="A11" s="38" t="s">
        <v>33</v>
      </c>
      <c r="B11" s="39" t="s">
        <v>34</v>
      </c>
      <c r="C11" s="33" t="s">
        <v>35</v>
      </c>
      <c r="D11" s="42" t="s">
        <v>36</v>
      </c>
      <c r="E11" s="43" t="s">
        <v>37</v>
      </c>
      <c r="F11" s="38" t="s">
        <v>48</v>
      </c>
      <c r="G11" s="38" t="s">
        <v>49</v>
      </c>
      <c r="H11" s="38" t="s">
        <v>51</v>
      </c>
      <c r="I11" s="38" t="s">
        <v>50</v>
      </c>
      <c r="J11" s="38" t="s">
        <v>38</v>
      </c>
      <c r="K11" s="38" t="s">
        <v>39</v>
      </c>
      <c r="L11" s="38" t="s">
        <v>40</v>
      </c>
      <c r="M11" s="38" t="s">
        <v>41</v>
      </c>
      <c r="N11" s="38" t="s">
        <v>42</v>
      </c>
      <c r="O11" s="40" t="s">
        <v>43</v>
      </c>
      <c r="P11" s="41"/>
    </row>
    <row r="12" spans="1:16" s="12" customFormat="1" ht="29.25" customHeight="1" x14ac:dyDescent="0.25">
      <c r="A12" s="38"/>
      <c r="B12" s="39"/>
      <c r="C12" s="33" t="s">
        <v>45</v>
      </c>
      <c r="D12" s="42"/>
      <c r="E12" s="44"/>
      <c r="F12" s="38"/>
      <c r="G12" s="38"/>
      <c r="H12" s="38"/>
      <c r="I12" s="39"/>
      <c r="J12" s="38"/>
      <c r="K12" s="39"/>
      <c r="L12" s="39"/>
      <c r="M12" s="39"/>
      <c r="N12" s="39"/>
      <c r="O12" s="22" t="s">
        <v>44</v>
      </c>
      <c r="P12" s="22" t="s">
        <v>53</v>
      </c>
    </row>
    <row r="13" spans="1:16" ht="29.25" customHeight="1" x14ac:dyDescent="0.25">
      <c r="A13" s="1">
        <v>1</v>
      </c>
      <c r="B13" s="20" t="s">
        <v>28</v>
      </c>
      <c r="C13" s="8" t="s">
        <v>55</v>
      </c>
      <c r="D13" s="1" t="s">
        <v>29</v>
      </c>
      <c r="E13" s="2" t="s">
        <v>46</v>
      </c>
      <c r="F13" s="3">
        <v>0</v>
      </c>
      <c r="G13" s="3"/>
      <c r="H13" s="3"/>
      <c r="I13" s="3"/>
      <c r="J13" s="3"/>
      <c r="K13" s="3"/>
      <c r="L13" s="3"/>
      <c r="M13" s="3"/>
      <c r="N13" s="3"/>
      <c r="O13" s="3"/>
      <c r="P13" s="3"/>
    </row>
    <row r="14" spans="1:16" ht="29.25" customHeight="1" x14ac:dyDescent="0.25">
      <c r="A14" s="1">
        <f>A13+1</f>
        <v>2</v>
      </c>
      <c r="B14" s="20" t="s">
        <v>28</v>
      </c>
      <c r="C14" s="9" t="s">
        <v>56</v>
      </c>
      <c r="D14" s="1" t="s">
        <v>30</v>
      </c>
      <c r="E14" s="2" t="s">
        <v>46</v>
      </c>
      <c r="F14" s="3">
        <v>0</v>
      </c>
      <c r="G14" s="3"/>
      <c r="H14" s="3"/>
      <c r="I14" s="3"/>
      <c r="J14" s="3"/>
      <c r="K14" s="3"/>
      <c r="L14" s="3"/>
      <c r="M14" s="3"/>
      <c r="N14" s="3"/>
      <c r="O14" s="3"/>
      <c r="P14" s="3"/>
    </row>
    <row r="15" spans="1:16" ht="29.25" customHeight="1" x14ac:dyDescent="0.25">
      <c r="A15" s="1">
        <f t="shared" ref="A15:A31" si="0">A14+1</f>
        <v>3</v>
      </c>
      <c r="B15" s="20" t="s">
        <v>28</v>
      </c>
      <c r="C15" s="9" t="s">
        <v>57</v>
      </c>
      <c r="D15" s="1" t="s">
        <v>59</v>
      </c>
      <c r="E15" s="2" t="s">
        <v>46</v>
      </c>
      <c r="F15" s="3">
        <v>0</v>
      </c>
      <c r="G15" s="3"/>
      <c r="H15" s="3"/>
      <c r="I15" s="3"/>
      <c r="J15" s="3"/>
      <c r="K15" s="3"/>
      <c r="L15" s="3"/>
      <c r="M15" s="3"/>
      <c r="N15" s="3"/>
      <c r="O15" s="3"/>
      <c r="P15" s="3"/>
    </row>
    <row r="16" spans="1:16" ht="29.25" customHeight="1" x14ac:dyDescent="0.25">
      <c r="A16" s="1">
        <f t="shared" si="0"/>
        <v>4</v>
      </c>
      <c r="B16" s="20" t="s">
        <v>28</v>
      </c>
      <c r="C16" s="9" t="s">
        <v>54</v>
      </c>
      <c r="D16" s="1" t="s">
        <v>31</v>
      </c>
      <c r="E16" s="2" t="s">
        <v>46</v>
      </c>
      <c r="F16" s="3">
        <v>0</v>
      </c>
      <c r="G16" s="3"/>
      <c r="H16" s="3"/>
      <c r="I16" s="3"/>
      <c r="J16" s="3"/>
      <c r="K16" s="3"/>
      <c r="L16" s="3"/>
      <c r="M16" s="3"/>
      <c r="N16" s="3"/>
      <c r="O16" s="3"/>
      <c r="P16" s="3"/>
    </row>
    <row r="17" spans="1:16" s="19" customFormat="1" ht="29.25" customHeight="1" x14ac:dyDescent="0.25">
      <c r="A17" s="24">
        <f t="shared" si="0"/>
        <v>5</v>
      </c>
      <c r="B17" s="26" t="s">
        <v>28</v>
      </c>
      <c r="C17" s="27" t="s">
        <v>58</v>
      </c>
      <c r="D17" s="24" t="s">
        <v>32</v>
      </c>
      <c r="E17" s="25" t="s">
        <v>46</v>
      </c>
      <c r="F17" s="18">
        <v>0</v>
      </c>
      <c r="G17" s="18"/>
      <c r="H17" s="18"/>
      <c r="I17" s="18"/>
      <c r="J17" s="18"/>
      <c r="K17" s="18"/>
      <c r="L17" s="18"/>
      <c r="M17" s="18"/>
      <c r="N17" s="18"/>
      <c r="O17" s="18"/>
      <c r="P17" s="18"/>
    </row>
    <row r="18" spans="1:16" s="19" customFormat="1" ht="29.25" customHeight="1" x14ac:dyDescent="0.25">
      <c r="A18" s="24">
        <f t="shared" si="0"/>
        <v>6</v>
      </c>
      <c r="B18" s="25" t="s">
        <v>13</v>
      </c>
      <c r="C18" s="17" t="s">
        <v>68</v>
      </c>
      <c r="D18" s="24" t="s">
        <v>1</v>
      </c>
      <c r="E18" s="25" t="s">
        <v>46</v>
      </c>
      <c r="F18" s="18">
        <v>8175</v>
      </c>
      <c r="G18" s="18">
        <v>0</v>
      </c>
      <c r="H18" s="18">
        <v>2800</v>
      </c>
      <c r="I18" s="18">
        <v>500</v>
      </c>
      <c r="J18" s="18">
        <v>0</v>
      </c>
      <c r="K18" s="18"/>
      <c r="L18" s="18">
        <f>SUM(F18:K18)</f>
        <v>11475</v>
      </c>
      <c r="M18" s="18">
        <v>760.94</v>
      </c>
      <c r="N18" s="18">
        <f>+L18-M18</f>
        <v>10714.06</v>
      </c>
      <c r="O18" s="18"/>
      <c r="P18" s="18"/>
    </row>
    <row r="19" spans="1:16" s="19" customFormat="1" ht="29.25" customHeight="1" x14ac:dyDescent="0.25">
      <c r="A19" s="24">
        <f t="shared" si="0"/>
        <v>7</v>
      </c>
      <c r="B19" s="25" t="s">
        <v>13</v>
      </c>
      <c r="C19" s="17" t="s">
        <v>12</v>
      </c>
      <c r="D19" s="24" t="s">
        <v>60</v>
      </c>
      <c r="E19" s="25" t="s">
        <v>46</v>
      </c>
      <c r="F19" s="18">
        <v>10966</v>
      </c>
      <c r="G19" s="18">
        <v>0</v>
      </c>
      <c r="H19" s="18">
        <v>1550</v>
      </c>
      <c r="I19" s="18">
        <v>0</v>
      </c>
      <c r="J19" s="18">
        <v>375</v>
      </c>
      <c r="K19" s="18"/>
      <c r="L19" s="18">
        <f t="shared" ref="L19:L31" si="1">SUM(F19:K19)</f>
        <v>12891</v>
      </c>
      <c r="M19" s="18">
        <f t="shared" ref="M19:M28" si="2">ROUND((L19-N19),2)</f>
        <v>965.23</v>
      </c>
      <c r="N19" s="18">
        <v>11925.77</v>
      </c>
      <c r="O19" s="18"/>
      <c r="P19" s="18"/>
    </row>
    <row r="20" spans="1:16" s="19" customFormat="1" ht="29.25" customHeight="1" x14ac:dyDescent="0.25">
      <c r="A20" s="24">
        <f t="shared" si="0"/>
        <v>8</v>
      </c>
      <c r="B20" s="25" t="s">
        <v>13</v>
      </c>
      <c r="C20" s="17" t="s">
        <v>62</v>
      </c>
      <c r="D20" s="17" t="s">
        <v>63</v>
      </c>
      <c r="E20" s="25" t="s">
        <v>46</v>
      </c>
      <c r="F20" s="18">
        <v>7500</v>
      </c>
      <c r="G20" s="18">
        <v>0</v>
      </c>
      <c r="H20" s="18">
        <v>1500</v>
      </c>
      <c r="I20" s="18">
        <v>0</v>
      </c>
      <c r="J20" s="18">
        <v>375</v>
      </c>
      <c r="K20" s="18"/>
      <c r="L20" s="18">
        <f t="shared" si="1"/>
        <v>9375</v>
      </c>
      <c r="M20" s="18">
        <v>671.58</v>
      </c>
      <c r="N20" s="18">
        <v>8703.42</v>
      </c>
      <c r="O20" s="18"/>
      <c r="P20" s="18"/>
    </row>
    <row r="21" spans="1:16" s="19" customFormat="1" ht="29.25" customHeight="1" x14ac:dyDescent="0.25">
      <c r="A21" s="24">
        <f t="shared" si="0"/>
        <v>9</v>
      </c>
      <c r="B21" s="25" t="s">
        <v>13</v>
      </c>
      <c r="C21" s="17" t="s">
        <v>17</v>
      </c>
      <c r="D21" s="24" t="s">
        <v>3</v>
      </c>
      <c r="E21" s="25" t="s">
        <v>46</v>
      </c>
      <c r="F21" s="18">
        <v>4243</v>
      </c>
      <c r="G21" s="18">
        <v>0</v>
      </c>
      <c r="H21" s="18">
        <v>1550</v>
      </c>
      <c r="I21" s="18">
        <v>500</v>
      </c>
      <c r="J21" s="18">
        <v>0</v>
      </c>
      <c r="K21" s="18"/>
      <c r="L21" s="18">
        <f t="shared" si="1"/>
        <v>6293</v>
      </c>
      <c r="M21" s="18">
        <f>ROUND((L21-N21),2)</f>
        <v>406.01</v>
      </c>
      <c r="N21" s="18">
        <v>5886.99</v>
      </c>
      <c r="O21" s="18"/>
      <c r="P21" s="18"/>
    </row>
    <row r="22" spans="1:16" s="19" customFormat="1" ht="29.25" customHeight="1" x14ac:dyDescent="0.25">
      <c r="A22" s="24">
        <f t="shared" si="0"/>
        <v>10</v>
      </c>
      <c r="B22" s="25" t="s">
        <v>13</v>
      </c>
      <c r="C22" s="17" t="s">
        <v>18</v>
      </c>
      <c r="D22" s="24" t="s">
        <v>4</v>
      </c>
      <c r="E22" s="25" t="s">
        <v>46</v>
      </c>
      <c r="F22" s="18">
        <v>3020</v>
      </c>
      <c r="G22" s="18">
        <v>0</v>
      </c>
      <c r="H22" s="18">
        <v>1550</v>
      </c>
      <c r="I22" s="18">
        <v>0</v>
      </c>
      <c r="J22" s="18">
        <v>0</v>
      </c>
      <c r="K22" s="18"/>
      <c r="L22" s="18">
        <f t="shared" si="1"/>
        <v>4570</v>
      </c>
      <c r="M22" s="18">
        <f t="shared" si="2"/>
        <v>238.98</v>
      </c>
      <c r="N22" s="18">
        <v>4331.0200000000004</v>
      </c>
      <c r="O22" s="18"/>
      <c r="P22" s="18"/>
    </row>
    <row r="23" spans="1:16" s="19" customFormat="1" ht="29.25" customHeight="1" x14ac:dyDescent="0.25">
      <c r="A23" s="24">
        <f t="shared" si="0"/>
        <v>11</v>
      </c>
      <c r="B23" s="25" t="s">
        <v>13</v>
      </c>
      <c r="C23" s="17" t="s">
        <v>16</v>
      </c>
      <c r="D23" s="24" t="s">
        <v>2</v>
      </c>
      <c r="E23" s="25" t="s">
        <v>46</v>
      </c>
      <c r="F23" s="18">
        <v>3531</v>
      </c>
      <c r="G23" s="18">
        <v>0</v>
      </c>
      <c r="H23" s="18">
        <v>1550</v>
      </c>
      <c r="I23" s="18">
        <v>0</v>
      </c>
      <c r="J23" s="18">
        <v>0</v>
      </c>
      <c r="K23" s="18"/>
      <c r="L23" s="18">
        <f t="shared" si="1"/>
        <v>5081</v>
      </c>
      <c r="M23" s="18">
        <f t="shared" si="2"/>
        <v>223.99</v>
      </c>
      <c r="N23" s="18">
        <v>4857.01</v>
      </c>
      <c r="O23" s="18"/>
      <c r="P23" s="18"/>
    </row>
    <row r="24" spans="1:16" s="19" customFormat="1" ht="29.25" customHeight="1" x14ac:dyDescent="0.25">
      <c r="A24" s="24">
        <f t="shared" si="0"/>
        <v>12</v>
      </c>
      <c r="B24" s="25" t="s">
        <v>13</v>
      </c>
      <c r="C24" s="17" t="s">
        <v>19</v>
      </c>
      <c r="D24" s="24" t="s">
        <v>8</v>
      </c>
      <c r="E24" s="25" t="s">
        <v>46</v>
      </c>
      <c r="F24" s="18">
        <v>5697</v>
      </c>
      <c r="G24" s="18"/>
      <c r="H24" s="18">
        <v>1800</v>
      </c>
      <c r="I24" s="18">
        <v>500</v>
      </c>
      <c r="J24" s="18">
        <v>0</v>
      </c>
      <c r="K24" s="18"/>
      <c r="L24" s="18">
        <f t="shared" si="1"/>
        <v>7997</v>
      </c>
      <c r="M24" s="18">
        <f t="shared" si="2"/>
        <v>-63.65</v>
      </c>
      <c r="N24" s="18">
        <v>8060.65</v>
      </c>
      <c r="O24" s="18"/>
      <c r="P24" s="18"/>
    </row>
    <row r="25" spans="1:16" s="19" customFormat="1" ht="29.25" customHeight="1" x14ac:dyDescent="0.25">
      <c r="A25" s="24">
        <f t="shared" si="0"/>
        <v>13</v>
      </c>
      <c r="B25" s="25" t="s">
        <v>13</v>
      </c>
      <c r="C25" s="17" t="s">
        <v>20</v>
      </c>
      <c r="D25" s="24" t="s">
        <v>5</v>
      </c>
      <c r="E25" s="25" t="s">
        <v>46</v>
      </c>
      <c r="F25" s="18">
        <v>7392</v>
      </c>
      <c r="G25" s="18">
        <v>0</v>
      </c>
      <c r="H25" s="18">
        <v>2300</v>
      </c>
      <c r="I25" s="18">
        <v>500</v>
      </c>
      <c r="J25" s="18">
        <v>0</v>
      </c>
      <c r="K25" s="18"/>
      <c r="L25" s="18">
        <f t="shared" si="1"/>
        <v>10192</v>
      </c>
      <c r="M25" s="18">
        <f t="shared" si="2"/>
        <v>667.98</v>
      </c>
      <c r="N25" s="18">
        <v>9524.02</v>
      </c>
      <c r="O25" s="18"/>
      <c r="P25" s="18"/>
    </row>
    <row r="26" spans="1:16" s="19" customFormat="1" ht="29.25" customHeight="1" x14ac:dyDescent="0.25">
      <c r="A26" s="24">
        <f t="shared" si="0"/>
        <v>14</v>
      </c>
      <c r="B26" s="25" t="s">
        <v>13</v>
      </c>
      <c r="C26" s="17" t="s">
        <v>11</v>
      </c>
      <c r="D26" s="24" t="s">
        <v>10</v>
      </c>
      <c r="E26" s="25" t="s">
        <v>46</v>
      </c>
      <c r="F26" s="18">
        <v>6768</v>
      </c>
      <c r="G26" s="18">
        <v>0</v>
      </c>
      <c r="H26" s="18">
        <v>1550</v>
      </c>
      <c r="I26" s="18">
        <v>0</v>
      </c>
      <c r="J26" s="18">
        <v>0</v>
      </c>
      <c r="K26" s="18"/>
      <c r="L26" s="18">
        <f t="shared" si="1"/>
        <v>8318</v>
      </c>
      <c r="M26" s="18">
        <f t="shared" si="2"/>
        <v>534.36</v>
      </c>
      <c r="N26" s="18">
        <v>7783.6399999999994</v>
      </c>
      <c r="O26" s="18"/>
      <c r="P26" s="18"/>
    </row>
    <row r="27" spans="1:16" s="19" customFormat="1" ht="29.25" customHeight="1" x14ac:dyDescent="0.25">
      <c r="A27" s="24">
        <f t="shared" si="0"/>
        <v>15</v>
      </c>
      <c r="B27" s="25" t="s">
        <v>13</v>
      </c>
      <c r="C27" s="17" t="s">
        <v>15</v>
      </c>
      <c r="D27" s="24" t="s">
        <v>9</v>
      </c>
      <c r="E27" s="25" t="s">
        <v>46</v>
      </c>
      <c r="F27" s="18">
        <v>2825.1</v>
      </c>
      <c r="G27" s="18">
        <v>0</v>
      </c>
      <c r="H27" s="18">
        <v>1550</v>
      </c>
      <c r="I27" s="18">
        <v>0</v>
      </c>
      <c r="J27" s="18">
        <v>0</v>
      </c>
      <c r="K27" s="18"/>
      <c r="L27" s="18">
        <f t="shared" si="1"/>
        <v>4375.1000000000004</v>
      </c>
      <c r="M27" s="18">
        <f t="shared" si="2"/>
        <v>159.26</v>
      </c>
      <c r="N27" s="18">
        <v>4215.84</v>
      </c>
      <c r="O27" s="18"/>
      <c r="P27" s="18"/>
    </row>
    <row r="28" spans="1:16" s="19" customFormat="1" ht="29.25" customHeight="1" x14ac:dyDescent="0.25">
      <c r="A28" s="24">
        <f t="shared" si="0"/>
        <v>16</v>
      </c>
      <c r="B28" s="25" t="s">
        <v>13</v>
      </c>
      <c r="C28" s="17" t="s">
        <v>21</v>
      </c>
      <c r="D28" s="24" t="s">
        <v>10</v>
      </c>
      <c r="E28" s="25" t="s">
        <v>46</v>
      </c>
      <c r="F28" s="18">
        <v>2829</v>
      </c>
      <c r="G28" s="18">
        <v>0</v>
      </c>
      <c r="H28" s="18">
        <v>1550</v>
      </c>
      <c r="I28" s="18">
        <v>0</v>
      </c>
      <c r="J28" s="18">
        <v>0</v>
      </c>
      <c r="K28" s="18"/>
      <c r="L28" s="18">
        <f t="shared" si="1"/>
        <v>4379</v>
      </c>
      <c r="M28" s="18">
        <f t="shared" si="2"/>
        <v>1148.8800000000001</v>
      </c>
      <c r="N28" s="18">
        <v>3230.12</v>
      </c>
      <c r="O28" s="18"/>
      <c r="P28" s="18"/>
    </row>
    <row r="29" spans="1:16" s="19" customFormat="1" ht="29.25" customHeight="1" x14ac:dyDescent="0.25">
      <c r="A29" s="24">
        <f t="shared" si="0"/>
        <v>17</v>
      </c>
      <c r="B29" s="25">
        <v>184</v>
      </c>
      <c r="C29" s="17" t="s">
        <v>22</v>
      </c>
      <c r="D29" s="17" t="s">
        <v>25</v>
      </c>
      <c r="E29" s="25" t="s">
        <v>46</v>
      </c>
      <c r="F29" s="18" t="s">
        <v>0</v>
      </c>
      <c r="G29" s="18"/>
      <c r="H29" s="18"/>
      <c r="I29" s="18"/>
      <c r="J29" s="18"/>
      <c r="K29" s="18">
        <v>0</v>
      </c>
      <c r="L29" s="18">
        <f t="shared" si="1"/>
        <v>0</v>
      </c>
      <c r="M29" s="18"/>
      <c r="N29" s="18"/>
      <c r="O29" s="18"/>
      <c r="P29" s="18"/>
    </row>
    <row r="30" spans="1:16" s="19" customFormat="1" ht="29.25" customHeight="1" x14ac:dyDescent="0.25">
      <c r="A30" s="24">
        <f t="shared" si="0"/>
        <v>18</v>
      </c>
      <c r="B30" s="25">
        <v>189</v>
      </c>
      <c r="C30" s="17" t="s">
        <v>23</v>
      </c>
      <c r="D30" s="24" t="s">
        <v>7</v>
      </c>
      <c r="E30" s="25" t="s">
        <v>46</v>
      </c>
      <c r="F30" s="18"/>
      <c r="G30" s="18"/>
      <c r="H30" s="18"/>
      <c r="I30" s="18"/>
      <c r="J30" s="18"/>
      <c r="K30" s="18">
        <v>0</v>
      </c>
      <c r="L30" s="18">
        <f t="shared" si="1"/>
        <v>0</v>
      </c>
      <c r="M30" s="18"/>
      <c r="N30" s="18"/>
      <c r="O30" s="18">
        <v>0</v>
      </c>
      <c r="P30" s="18"/>
    </row>
    <row r="31" spans="1:16" s="19" customFormat="1" ht="29.25" customHeight="1" x14ac:dyDescent="0.25">
      <c r="A31" s="24">
        <f t="shared" si="0"/>
        <v>19</v>
      </c>
      <c r="B31" s="28" t="s">
        <v>52</v>
      </c>
      <c r="C31" s="17" t="s">
        <v>24</v>
      </c>
      <c r="D31" s="24" t="s">
        <v>6</v>
      </c>
      <c r="E31" s="25" t="s">
        <v>47</v>
      </c>
      <c r="F31" s="18"/>
      <c r="G31" s="18"/>
      <c r="H31" s="18"/>
      <c r="I31" s="18"/>
      <c r="J31" s="18"/>
      <c r="K31" s="18">
        <v>0</v>
      </c>
      <c r="L31" s="18">
        <f t="shared" si="1"/>
        <v>0</v>
      </c>
      <c r="M31" s="18"/>
      <c r="N31" s="18"/>
      <c r="O31" s="18">
        <v>0</v>
      </c>
      <c r="P31" s="18"/>
    </row>
    <row r="32" spans="1:16" ht="29.25" customHeight="1" x14ac:dyDescent="0.25">
      <c r="K32" s="19"/>
      <c r="L32" s="19"/>
      <c r="M32" s="19"/>
    </row>
    <row r="34" spans="1:16" ht="29.25" customHeight="1" x14ac:dyDescent="0.25">
      <c r="A34" s="19"/>
      <c r="B34" s="19"/>
      <c r="P34" s="19"/>
    </row>
    <row r="35" spans="1:16" s="6" customFormat="1" ht="29.25" customHeight="1" x14ac:dyDescent="0.25">
      <c r="A35" s="19"/>
      <c r="B35" s="19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29"/>
    </row>
    <row r="36" spans="1:16" ht="29.25" customHeight="1" x14ac:dyDescent="0.25">
      <c r="A36" s="19"/>
      <c r="B36" s="19"/>
      <c r="C36" s="30" t="s">
        <v>26</v>
      </c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19"/>
    </row>
    <row r="37" spans="1:16" ht="29.25" customHeight="1" x14ac:dyDescent="0.25">
      <c r="B37" s="5"/>
      <c r="C37" s="7" t="s">
        <v>61</v>
      </c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</row>
  </sheetData>
  <mergeCells count="14">
    <mergeCell ref="G11:G12"/>
    <mergeCell ref="A11:A12"/>
    <mergeCell ref="B11:B12"/>
    <mergeCell ref="D11:D12"/>
    <mergeCell ref="E11:E12"/>
    <mergeCell ref="F11:F12"/>
    <mergeCell ref="N11:N12"/>
    <mergeCell ref="O11:P11"/>
    <mergeCell ref="H11:H12"/>
    <mergeCell ref="I11:I12"/>
    <mergeCell ref="J11:J12"/>
    <mergeCell ref="K11:K12"/>
    <mergeCell ref="L11:L12"/>
    <mergeCell ref="M11:M12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7"/>
  <sheetViews>
    <sheetView topLeftCell="A13" workbookViewId="0">
      <selection activeCell="B2" sqref="B2"/>
    </sheetView>
  </sheetViews>
  <sheetFormatPr baseColWidth="10" defaultRowHeight="15" x14ac:dyDescent="0.25"/>
  <cols>
    <col min="1" max="1" width="3.28515625" customWidth="1"/>
    <col min="2" max="2" width="8.7109375" customWidth="1"/>
    <col min="3" max="3" width="25.7109375" customWidth="1"/>
    <col min="4" max="4" width="26.7109375" customWidth="1"/>
    <col min="5" max="5" width="8.7109375" customWidth="1"/>
    <col min="6" max="6" width="12.7109375" customWidth="1"/>
    <col min="7" max="10" width="11.7109375" customWidth="1"/>
    <col min="11" max="11" width="12.28515625" customWidth="1"/>
    <col min="12" max="12" width="12.7109375" customWidth="1"/>
    <col min="13" max="13" width="12.28515625" customWidth="1"/>
    <col min="14" max="16" width="12.7109375" customWidth="1"/>
  </cols>
  <sheetData>
    <row r="1" spans="1:16" ht="18.75" x14ac:dyDescent="0.3">
      <c r="A1" s="10"/>
      <c r="B1" s="10"/>
      <c r="C1" s="10"/>
      <c r="D1" s="10"/>
      <c r="E1" s="10"/>
      <c r="F1" s="10"/>
      <c r="G1" s="11"/>
      <c r="H1" s="10"/>
      <c r="I1" s="10"/>
      <c r="J1" s="10"/>
      <c r="K1" s="10"/>
      <c r="L1" s="10"/>
      <c r="M1" s="10"/>
      <c r="N1" s="10"/>
      <c r="O1" s="10"/>
      <c r="P1" s="10"/>
    </row>
    <row r="2" spans="1:16" ht="18.75" x14ac:dyDescent="0.3">
      <c r="A2" s="10"/>
      <c r="B2" s="10"/>
      <c r="C2" s="10"/>
      <c r="D2" s="10"/>
      <c r="E2" s="10"/>
      <c r="F2" s="10"/>
      <c r="G2" s="11"/>
      <c r="H2" s="10"/>
      <c r="I2" s="10"/>
      <c r="J2" s="10"/>
      <c r="K2" s="10"/>
      <c r="L2" s="10"/>
      <c r="M2" s="10"/>
      <c r="N2" s="10"/>
      <c r="O2" s="10"/>
      <c r="P2" s="10"/>
    </row>
    <row r="3" spans="1:16" ht="18.75" x14ac:dyDescent="0.3">
      <c r="A3" s="10"/>
      <c r="B3" s="10"/>
      <c r="C3" s="10"/>
      <c r="D3" s="10"/>
      <c r="E3" s="10"/>
      <c r="F3" s="10"/>
      <c r="G3" s="11"/>
      <c r="H3" s="10"/>
      <c r="I3" s="10"/>
      <c r="J3" s="10"/>
      <c r="K3" s="10"/>
      <c r="L3" s="10"/>
      <c r="M3" s="10"/>
      <c r="N3" s="10"/>
      <c r="O3" s="10"/>
      <c r="P3" s="10"/>
    </row>
    <row r="4" spans="1:16" ht="18.75" x14ac:dyDescent="0.3">
      <c r="A4" s="10"/>
      <c r="B4" s="10"/>
      <c r="C4" s="10"/>
      <c r="D4" s="10"/>
      <c r="E4" s="10"/>
      <c r="F4" s="10"/>
      <c r="G4" s="11"/>
      <c r="H4" s="10"/>
      <c r="I4" s="10"/>
      <c r="J4" s="10"/>
      <c r="K4" s="10"/>
      <c r="L4" s="10"/>
      <c r="M4" s="10"/>
      <c r="N4" s="10"/>
      <c r="O4" s="10"/>
      <c r="P4" s="10"/>
    </row>
    <row r="5" spans="1:16" ht="18.75" x14ac:dyDescent="0.3">
      <c r="A5" s="10"/>
      <c r="B5" s="10"/>
      <c r="C5" s="10"/>
      <c r="D5" s="10"/>
      <c r="E5" s="10"/>
      <c r="F5" s="10"/>
      <c r="G5" s="11"/>
      <c r="H5" s="10"/>
      <c r="I5" s="10"/>
      <c r="J5" s="10"/>
      <c r="K5" s="10"/>
      <c r="L5" s="10"/>
      <c r="M5" s="10"/>
      <c r="N5" s="10"/>
      <c r="O5" s="10"/>
      <c r="P5" s="10"/>
    </row>
    <row r="6" spans="1:16" s="19" customFormat="1" ht="18.75" x14ac:dyDescent="0.3">
      <c r="A6" s="31"/>
      <c r="B6" s="31"/>
      <c r="C6" s="31"/>
      <c r="D6" s="31"/>
      <c r="E6" s="31"/>
      <c r="F6" s="31"/>
      <c r="G6" s="32"/>
      <c r="H6" s="31"/>
      <c r="I6" s="31"/>
      <c r="J6" s="31"/>
      <c r="K6" s="31"/>
      <c r="L6" s="31"/>
      <c r="M6" s="31"/>
      <c r="N6" s="31"/>
      <c r="O6" s="31"/>
      <c r="P6" s="31"/>
    </row>
    <row r="7" spans="1:16" ht="25.5" customHeight="1" x14ac:dyDescent="0.3">
      <c r="A7" s="10" t="s">
        <v>14</v>
      </c>
      <c r="B7" s="10"/>
      <c r="C7" s="10"/>
      <c r="D7" s="10"/>
      <c r="E7" s="10"/>
      <c r="F7" s="10"/>
      <c r="G7" s="11"/>
      <c r="H7" s="10"/>
      <c r="I7" s="10"/>
      <c r="J7" s="10"/>
      <c r="K7" s="10"/>
      <c r="L7" s="10"/>
      <c r="M7" s="10"/>
      <c r="N7" s="10"/>
      <c r="O7" s="10"/>
      <c r="P7" s="10"/>
    </row>
    <row r="8" spans="1:16" ht="18.75" x14ac:dyDescent="0.3">
      <c r="A8" s="10" t="s">
        <v>66</v>
      </c>
      <c r="B8" s="10"/>
      <c r="C8" s="10"/>
      <c r="D8" s="10"/>
      <c r="E8" s="10"/>
      <c r="F8" s="10"/>
      <c r="G8" s="11"/>
      <c r="H8" s="10"/>
      <c r="I8" s="10"/>
      <c r="J8" s="10"/>
      <c r="K8" s="10"/>
      <c r="L8" s="10"/>
      <c r="M8" s="10"/>
      <c r="N8" s="10"/>
      <c r="O8" s="10"/>
      <c r="P8" s="10"/>
    </row>
    <row r="9" spans="1:16" s="12" customFormat="1" ht="15.75" x14ac:dyDescent="0.25">
      <c r="A9" s="21" t="s">
        <v>27</v>
      </c>
      <c r="B9" s="13"/>
      <c r="C9" s="13"/>
      <c r="D9" s="13"/>
      <c r="E9" s="13"/>
      <c r="F9" s="13"/>
      <c r="G9" s="14"/>
      <c r="H9" s="13"/>
      <c r="I9" s="13"/>
      <c r="J9" s="13"/>
      <c r="K9" s="13"/>
      <c r="L9" s="13"/>
      <c r="M9" s="13"/>
      <c r="N9" s="13"/>
      <c r="O9" s="13"/>
      <c r="P9" s="13"/>
    </row>
    <row r="10" spans="1:16" s="12" customFormat="1" ht="15" customHeight="1" x14ac:dyDescent="0.25">
      <c r="A10" s="16"/>
      <c r="B10" s="13"/>
      <c r="C10" s="13"/>
      <c r="D10" s="14"/>
      <c r="E10" s="13"/>
      <c r="F10" s="13"/>
      <c r="G10" s="13"/>
      <c r="H10" s="13"/>
      <c r="I10" s="13"/>
      <c r="J10" s="13"/>
      <c r="K10" s="13"/>
      <c r="L10" s="13"/>
      <c r="M10" s="13"/>
    </row>
    <row r="11" spans="1:16" s="12" customFormat="1" ht="30" customHeight="1" x14ac:dyDescent="0.25">
      <c r="A11" s="38" t="s">
        <v>33</v>
      </c>
      <c r="B11" s="39" t="s">
        <v>34</v>
      </c>
      <c r="C11" s="33" t="s">
        <v>35</v>
      </c>
      <c r="D11" s="42" t="s">
        <v>36</v>
      </c>
      <c r="E11" s="43" t="s">
        <v>37</v>
      </c>
      <c r="F11" s="38" t="s">
        <v>48</v>
      </c>
      <c r="G11" s="38" t="s">
        <v>49</v>
      </c>
      <c r="H11" s="38" t="s">
        <v>51</v>
      </c>
      <c r="I11" s="38" t="s">
        <v>50</v>
      </c>
      <c r="J11" s="38" t="s">
        <v>38</v>
      </c>
      <c r="K11" s="38" t="s">
        <v>39</v>
      </c>
      <c r="L11" s="38" t="s">
        <v>40</v>
      </c>
      <c r="M11" s="38" t="s">
        <v>41</v>
      </c>
      <c r="N11" s="38" t="s">
        <v>42</v>
      </c>
      <c r="O11" s="40" t="s">
        <v>43</v>
      </c>
      <c r="P11" s="41"/>
    </row>
    <row r="12" spans="1:16" s="12" customFormat="1" ht="48" customHeight="1" x14ac:dyDescent="0.25">
      <c r="A12" s="38"/>
      <c r="B12" s="39"/>
      <c r="C12" s="33" t="s">
        <v>45</v>
      </c>
      <c r="D12" s="42"/>
      <c r="E12" s="44"/>
      <c r="F12" s="38"/>
      <c r="G12" s="38"/>
      <c r="H12" s="38"/>
      <c r="I12" s="39"/>
      <c r="J12" s="38"/>
      <c r="K12" s="39"/>
      <c r="L12" s="39"/>
      <c r="M12" s="39"/>
      <c r="N12" s="39"/>
      <c r="O12" s="22" t="s">
        <v>44</v>
      </c>
      <c r="P12" s="22" t="s">
        <v>53</v>
      </c>
    </row>
    <row r="13" spans="1:16" ht="30" customHeight="1" x14ac:dyDescent="0.25">
      <c r="A13" s="1">
        <v>1</v>
      </c>
      <c r="B13" s="20" t="s">
        <v>28</v>
      </c>
      <c r="C13" s="8" t="s">
        <v>55</v>
      </c>
      <c r="D13" s="1" t="s">
        <v>29</v>
      </c>
      <c r="E13" s="2" t="s">
        <v>46</v>
      </c>
      <c r="F13" s="3">
        <v>0</v>
      </c>
      <c r="G13" s="3"/>
      <c r="H13" s="3"/>
      <c r="I13" s="3"/>
      <c r="J13" s="3"/>
      <c r="K13" s="3"/>
      <c r="L13" s="3"/>
      <c r="M13" s="3"/>
      <c r="N13" s="3"/>
      <c r="O13" s="3"/>
      <c r="P13" s="3"/>
    </row>
    <row r="14" spans="1:16" ht="30" customHeight="1" x14ac:dyDescent="0.25">
      <c r="A14" s="1">
        <f>A13+1</f>
        <v>2</v>
      </c>
      <c r="B14" s="20" t="s">
        <v>28</v>
      </c>
      <c r="C14" s="9" t="s">
        <v>56</v>
      </c>
      <c r="D14" s="1" t="s">
        <v>30</v>
      </c>
      <c r="E14" s="2" t="s">
        <v>46</v>
      </c>
      <c r="F14" s="3">
        <v>0</v>
      </c>
      <c r="G14" s="3"/>
      <c r="H14" s="3"/>
      <c r="I14" s="3"/>
      <c r="J14" s="3"/>
      <c r="K14" s="3"/>
      <c r="L14" s="3"/>
      <c r="M14" s="3"/>
      <c r="N14" s="3"/>
      <c r="O14" s="3"/>
      <c r="P14" s="3"/>
    </row>
    <row r="15" spans="1:16" ht="30" customHeight="1" x14ac:dyDescent="0.25">
      <c r="A15" s="1">
        <f t="shared" ref="A15:A31" si="0">A14+1</f>
        <v>3</v>
      </c>
      <c r="B15" s="20" t="s">
        <v>28</v>
      </c>
      <c r="C15" s="9" t="s">
        <v>57</v>
      </c>
      <c r="D15" s="1" t="s">
        <v>59</v>
      </c>
      <c r="E15" s="2" t="s">
        <v>46</v>
      </c>
      <c r="F15" s="3">
        <v>0</v>
      </c>
      <c r="G15" s="3"/>
      <c r="H15" s="3"/>
      <c r="I15" s="3"/>
      <c r="J15" s="3"/>
      <c r="K15" s="3"/>
      <c r="L15" s="3"/>
      <c r="M15" s="3"/>
      <c r="N15" s="3"/>
      <c r="O15" s="3"/>
      <c r="P15" s="3"/>
    </row>
    <row r="16" spans="1:16" ht="30" customHeight="1" x14ac:dyDescent="0.25">
      <c r="A16" s="1">
        <f t="shared" si="0"/>
        <v>4</v>
      </c>
      <c r="B16" s="20" t="s">
        <v>28</v>
      </c>
      <c r="C16" s="9" t="s">
        <v>54</v>
      </c>
      <c r="D16" s="1" t="s">
        <v>31</v>
      </c>
      <c r="E16" s="2" t="s">
        <v>46</v>
      </c>
      <c r="F16" s="3">
        <v>0</v>
      </c>
      <c r="G16" s="3"/>
      <c r="H16" s="3"/>
      <c r="I16" s="3"/>
      <c r="J16" s="3"/>
      <c r="K16" s="3"/>
      <c r="L16" s="3"/>
      <c r="M16" s="3"/>
      <c r="N16" s="3"/>
      <c r="O16" s="3"/>
      <c r="P16" s="3"/>
    </row>
    <row r="17" spans="1:16" s="19" customFormat="1" ht="30" customHeight="1" x14ac:dyDescent="0.25">
      <c r="A17" s="24">
        <f t="shared" si="0"/>
        <v>5</v>
      </c>
      <c r="B17" s="26" t="s">
        <v>28</v>
      </c>
      <c r="C17" s="27" t="s">
        <v>58</v>
      </c>
      <c r="D17" s="24" t="s">
        <v>32</v>
      </c>
      <c r="E17" s="25" t="s">
        <v>46</v>
      </c>
      <c r="F17" s="18">
        <v>0</v>
      </c>
      <c r="G17" s="18"/>
      <c r="H17" s="18"/>
      <c r="I17" s="18"/>
      <c r="J17" s="18"/>
      <c r="K17" s="18"/>
      <c r="L17" s="18"/>
      <c r="M17" s="18"/>
      <c r="N17" s="18"/>
      <c r="O17" s="18"/>
      <c r="P17" s="18"/>
    </row>
    <row r="18" spans="1:16" s="19" customFormat="1" ht="30" customHeight="1" x14ac:dyDescent="0.25">
      <c r="A18" s="24">
        <f t="shared" si="0"/>
        <v>6</v>
      </c>
      <c r="B18" s="25" t="s">
        <v>13</v>
      </c>
      <c r="C18" s="17" t="s">
        <v>64</v>
      </c>
      <c r="D18" s="24" t="s">
        <v>1</v>
      </c>
      <c r="E18" s="25" t="s">
        <v>46</v>
      </c>
      <c r="F18" s="18">
        <v>7500</v>
      </c>
      <c r="G18" s="18">
        <v>0</v>
      </c>
      <c r="H18" s="18">
        <v>2500</v>
      </c>
      <c r="I18" s="18">
        <v>0</v>
      </c>
      <c r="J18" s="18">
        <v>375</v>
      </c>
      <c r="K18" s="18"/>
      <c r="L18" s="18">
        <f>SUM(F18:K18)</f>
        <v>10375</v>
      </c>
      <c r="M18" s="18">
        <v>475.64</v>
      </c>
      <c r="N18" s="18">
        <f>+L18-M18</f>
        <v>9899.36</v>
      </c>
      <c r="O18" s="18"/>
      <c r="P18" s="18"/>
    </row>
    <row r="19" spans="1:16" s="19" customFormat="1" ht="30" customHeight="1" x14ac:dyDescent="0.25">
      <c r="A19" s="24">
        <f t="shared" si="0"/>
        <v>7</v>
      </c>
      <c r="B19" s="25" t="s">
        <v>13</v>
      </c>
      <c r="C19" s="17" t="s">
        <v>12</v>
      </c>
      <c r="D19" s="24" t="s">
        <v>60</v>
      </c>
      <c r="E19" s="25" t="s">
        <v>46</v>
      </c>
      <c r="F19" s="18">
        <v>10966</v>
      </c>
      <c r="G19" s="18">
        <v>0</v>
      </c>
      <c r="H19" s="18">
        <v>1550</v>
      </c>
      <c r="I19" s="18">
        <v>0</v>
      </c>
      <c r="J19" s="18">
        <v>375</v>
      </c>
      <c r="K19" s="18"/>
      <c r="L19" s="18">
        <f t="shared" ref="L19:L31" si="1">SUM(F19:K19)</f>
        <v>12891</v>
      </c>
      <c r="M19" s="18">
        <f t="shared" ref="M19:M28" si="2">ROUND((L19-N19),2)</f>
        <v>965.23</v>
      </c>
      <c r="N19" s="18">
        <v>11925.77</v>
      </c>
      <c r="O19" s="18"/>
      <c r="P19" s="18"/>
    </row>
    <row r="20" spans="1:16" s="19" customFormat="1" ht="30" customHeight="1" x14ac:dyDescent="0.25">
      <c r="A20" s="24">
        <f t="shared" si="0"/>
        <v>8</v>
      </c>
      <c r="B20" s="25" t="s">
        <v>13</v>
      </c>
      <c r="C20" s="17" t="s">
        <v>62</v>
      </c>
      <c r="D20" s="17" t="s">
        <v>63</v>
      </c>
      <c r="E20" s="25" t="s">
        <v>46</v>
      </c>
      <c r="F20" s="18">
        <v>7500</v>
      </c>
      <c r="G20" s="18">
        <v>0</v>
      </c>
      <c r="H20" s="18">
        <v>1500</v>
      </c>
      <c r="I20" s="18">
        <v>0</v>
      </c>
      <c r="J20" s="18">
        <v>375</v>
      </c>
      <c r="K20" s="18"/>
      <c r="L20" s="18">
        <f t="shared" si="1"/>
        <v>9375</v>
      </c>
      <c r="M20" s="18">
        <v>671.58</v>
      </c>
      <c r="N20" s="18">
        <v>8703.42</v>
      </c>
      <c r="O20" s="18"/>
      <c r="P20" s="18"/>
    </row>
    <row r="21" spans="1:16" s="19" customFormat="1" ht="30" customHeight="1" x14ac:dyDescent="0.25">
      <c r="A21" s="24">
        <f t="shared" si="0"/>
        <v>9</v>
      </c>
      <c r="B21" s="25" t="s">
        <v>13</v>
      </c>
      <c r="C21" s="17" t="s">
        <v>17</v>
      </c>
      <c r="D21" s="24" t="s">
        <v>3</v>
      </c>
      <c r="E21" s="25" t="s">
        <v>46</v>
      </c>
      <c r="F21" s="18">
        <v>4243</v>
      </c>
      <c r="G21" s="18">
        <v>0</v>
      </c>
      <c r="H21" s="18">
        <v>1550</v>
      </c>
      <c r="I21" s="18">
        <v>500</v>
      </c>
      <c r="J21" s="18">
        <v>0</v>
      </c>
      <c r="K21" s="18"/>
      <c r="L21" s="18">
        <f t="shared" si="1"/>
        <v>6293</v>
      </c>
      <c r="M21" s="18">
        <f>ROUND((L21-N21),2)</f>
        <v>406.01</v>
      </c>
      <c r="N21" s="18">
        <v>5886.99</v>
      </c>
      <c r="O21" s="18"/>
      <c r="P21" s="18"/>
    </row>
    <row r="22" spans="1:16" s="19" customFormat="1" ht="30" customHeight="1" x14ac:dyDescent="0.25">
      <c r="A22" s="24">
        <f t="shared" si="0"/>
        <v>10</v>
      </c>
      <c r="B22" s="25" t="s">
        <v>13</v>
      </c>
      <c r="C22" s="17" t="s">
        <v>18</v>
      </c>
      <c r="D22" s="24" t="s">
        <v>4</v>
      </c>
      <c r="E22" s="25" t="s">
        <v>46</v>
      </c>
      <c r="F22" s="18">
        <v>3020</v>
      </c>
      <c r="G22" s="18">
        <v>0</v>
      </c>
      <c r="H22" s="18">
        <v>1550</v>
      </c>
      <c r="I22" s="18">
        <v>0</v>
      </c>
      <c r="J22" s="18">
        <v>0</v>
      </c>
      <c r="K22" s="18"/>
      <c r="L22" s="18">
        <f t="shared" si="1"/>
        <v>4570</v>
      </c>
      <c r="M22" s="18">
        <f t="shared" si="2"/>
        <v>238.98</v>
      </c>
      <c r="N22" s="18">
        <v>4331.0200000000004</v>
      </c>
      <c r="O22" s="18"/>
      <c r="P22" s="18"/>
    </row>
    <row r="23" spans="1:16" s="19" customFormat="1" ht="30" customHeight="1" x14ac:dyDescent="0.25">
      <c r="A23" s="24">
        <f t="shared" si="0"/>
        <v>11</v>
      </c>
      <c r="B23" s="25" t="s">
        <v>13</v>
      </c>
      <c r="C23" s="17" t="s">
        <v>16</v>
      </c>
      <c r="D23" s="24" t="s">
        <v>2</v>
      </c>
      <c r="E23" s="25" t="s">
        <v>46</v>
      </c>
      <c r="F23" s="18">
        <v>3531</v>
      </c>
      <c r="G23" s="18">
        <v>0</v>
      </c>
      <c r="H23" s="18">
        <v>1550</v>
      </c>
      <c r="I23" s="18">
        <v>0</v>
      </c>
      <c r="J23" s="18">
        <v>0</v>
      </c>
      <c r="K23" s="18"/>
      <c r="L23" s="18">
        <f t="shared" si="1"/>
        <v>5081</v>
      </c>
      <c r="M23" s="18">
        <f t="shared" si="2"/>
        <v>223.99</v>
      </c>
      <c r="N23" s="18">
        <v>4857.01</v>
      </c>
      <c r="O23" s="18"/>
      <c r="P23" s="18"/>
    </row>
    <row r="24" spans="1:16" s="19" customFormat="1" ht="30" customHeight="1" x14ac:dyDescent="0.25">
      <c r="A24" s="24">
        <f t="shared" si="0"/>
        <v>12</v>
      </c>
      <c r="B24" s="25" t="s">
        <v>13</v>
      </c>
      <c r="C24" s="17" t="s">
        <v>19</v>
      </c>
      <c r="D24" s="24" t="s">
        <v>8</v>
      </c>
      <c r="E24" s="25" t="s">
        <v>46</v>
      </c>
      <c r="F24" s="18">
        <v>5697</v>
      </c>
      <c r="G24" s="18"/>
      <c r="H24" s="18">
        <v>1800</v>
      </c>
      <c r="I24" s="18">
        <v>500</v>
      </c>
      <c r="J24" s="18">
        <v>0</v>
      </c>
      <c r="K24" s="18"/>
      <c r="L24" s="18">
        <f t="shared" si="1"/>
        <v>7997</v>
      </c>
      <c r="M24" s="18">
        <f t="shared" si="2"/>
        <v>-63.65</v>
      </c>
      <c r="N24" s="18">
        <v>8060.65</v>
      </c>
      <c r="O24" s="18"/>
      <c r="P24" s="18"/>
    </row>
    <row r="25" spans="1:16" s="19" customFormat="1" ht="30" customHeight="1" x14ac:dyDescent="0.25">
      <c r="A25" s="24">
        <f t="shared" si="0"/>
        <v>13</v>
      </c>
      <c r="B25" s="25" t="s">
        <v>13</v>
      </c>
      <c r="C25" s="17" t="s">
        <v>20</v>
      </c>
      <c r="D25" s="24" t="s">
        <v>5</v>
      </c>
      <c r="E25" s="25" t="s">
        <v>46</v>
      </c>
      <c r="F25" s="18">
        <v>7392</v>
      </c>
      <c r="G25" s="18">
        <v>0</v>
      </c>
      <c r="H25" s="18">
        <v>2300</v>
      </c>
      <c r="I25" s="18">
        <v>500</v>
      </c>
      <c r="J25" s="18">
        <v>0</v>
      </c>
      <c r="K25" s="18"/>
      <c r="L25" s="18">
        <f t="shared" si="1"/>
        <v>10192</v>
      </c>
      <c r="M25" s="18">
        <f t="shared" si="2"/>
        <v>667.98</v>
      </c>
      <c r="N25" s="18">
        <v>9524.02</v>
      </c>
      <c r="O25" s="18"/>
      <c r="P25" s="18"/>
    </row>
    <row r="26" spans="1:16" s="19" customFormat="1" ht="30" customHeight="1" x14ac:dyDescent="0.25">
      <c r="A26" s="24">
        <f t="shared" si="0"/>
        <v>14</v>
      </c>
      <c r="B26" s="25" t="s">
        <v>13</v>
      </c>
      <c r="C26" s="17" t="s">
        <v>11</v>
      </c>
      <c r="D26" s="24" t="s">
        <v>10</v>
      </c>
      <c r="E26" s="25" t="s">
        <v>46</v>
      </c>
      <c r="F26" s="18">
        <v>6768</v>
      </c>
      <c r="G26" s="18">
        <v>0</v>
      </c>
      <c r="H26" s="18">
        <v>1550</v>
      </c>
      <c r="I26" s="18">
        <v>0</v>
      </c>
      <c r="J26" s="18">
        <v>0</v>
      </c>
      <c r="K26" s="18"/>
      <c r="L26" s="18">
        <f t="shared" si="1"/>
        <v>8318</v>
      </c>
      <c r="M26" s="18">
        <f t="shared" si="2"/>
        <v>534.36</v>
      </c>
      <c r="N26" s="18">
        <v>7783.6399999999994</v>
      </c>
      <c r="O26" s="18"/>
      <c r="P26" s="18"/>
    </row>
    <row r="27" spans="1:16" s="19" customFormat="1" ht="30" customHeight="1" x14ac:dyDescent="0.25">
      <c r="A27" s="24">
        <f t="shared" si="0"/>
        <v>15</v>
      </c>
      <c r="B27" s="25" t="s">
        <v>13</v>
      </c>
      <c r="C27" s="17" t="s">
        <v>15</v>
      </c>
      <c r="D27" s="24" t="s">
        <v>9</v>
      </c>
      <c r="E27" s="25" t="s">
        <v>46</v>
      </c>
      <c r="F27" s="18">
        <v>2825.1</v>
      </c>
      <c r="G27" s="18">
        <v>0</v>
      </c>
      <c r="H27" s="18">
        <v>1550</v>
      </c>
      <c r="I27" s="18">
        <v>0</v>
      </c>
      <c r="J27" s="18">
        <v>0</v>
      </c>
      <c r="K27" s="18"/>
      <c r="L27" s="18">
        <f t="shared" si="1"/>
        <v>4375.1000000000004</v>
      </c>
      <c r="M27" s="18">
        <f t="shared" si="2"/>
        <v>159.26</v>
      </c>
      <c r="N27" s="18">
        <v>4215.84</v>
      </c>
      <c r="O27" s="18"/>
      <c r="P27" s="18"/>
    </row>
    <row r="28" spans="1:16" s="19" customFormat="1" ht="30" customHeight="1" x14ac:dyDescent="0.25">
      <c r="A28" s="24">
        <f t="shared" si="0"/>
        <v>16</v>
      </c>
      <c r="B28" s="25" t="s">
        <v>13</v>
      </c>
      <c r="C28" s="17" t="s">
        <v>21</v>
      </c>
      <c r="D28" s="24" t="s">
        <v>10</v>
      </c>
      <c r="E28" s="25" t="s">
        <v>46</v>
      </c>
      <c r="F28" s="18">
        <v>2829</v>
      </c>
      <c r="G28" s="18">
        <v>0</v>
      </c>
      <c r="H28" s="18">
        <v>1550</v>
      </c>
      <c r="I28" s="18">
        <v>0</v>
      </c>
      <c r="J28" s="18">
        <v>0</v>
      </c>
      <c r="K28" s="18"/>
      <c r="L28" s="18">
        <f t="shared" si="1"/>
        <v>4379</v>
      </c>
      <c r="M28" s="18">
        <f t="shared" si="2"/>
        <v>1148.8800000000001</v>
      </c>
      <c r="N28" s="18">
        <v>3230.12</v>
      </c>
      <c r="O28" s="18"/>
      <c r="P28" s="18"/>
    </row>
    <row r="29" spans="1:16" s="19" customFormat="1" ht="30" customHeight="1" x14ac:dyDescent="0.25">
      <c r="A29" s="24">
        <f t="shared" si="0"/>
        <v>17</v>
      </c>
      <c r="B29" s="25">
        <v>184</v>
      </c>
      <c r="C29" s="17" t="s">
        <v>22</v>
      </c>
      <c r="D29" s="17" t="s">
        <v>25</v>
      </c>
      <c r="E29" s="25" t="s">
        <v>46</v>
      </c>
      <c r="F29" s="18" t="s">
        <v>0</v>
      </c>
      <c r="G29" s="18"/>
      <c r="H29" s="18"/>
      <c r="I29" s="18"/>
      <c r="J29" s="18"/>
      <c r="K29" s="18">
        <v>0</v>
      </c>
      <c r="L29" s="18">
        <f t="shared" si="1"/>
        <v>0</v>
      </c>
      <c r="M29" s="18"/>
      <c r="N29" s="18"/>
      <c r="O29" s="18"/>
      <c r="P29" s="18"/>
    </row>
    <row r="30" spans="1:16" s="19" customFormat="1" ht="30" customHeight="1" x14ac:dyDescent="0.25">
      <c r="A30" s="24">
        <f t="shared" si="0"/>
        <v>18</v>
      </c>
      <c r="B30" s="25">
        <v>189</v>
      </c>
      <c r="C30" s="17" t="s">
        <v>23</v>
      </c>
      <c r="D30" s="24" t="s">
        <v>7</v>
      </c>
      <c r="E30" s="25" t="s">
        <v>46</v>
      </c>
      <c r="F30" s="18"/>
      <c r="G30" s="18"/>
      <c r="H30" s="18"/>
      <c r="I30" s="18"/>
      <c r="J30" s="18"/>
      <c r="K30" s="18">
        <v>0</v>
      </c>
      <c r="L30" s="18">
        <f t="shared" si="1"/>
        <v>0</v>
      </c>
      <c r="M30" s="18"/>
      <c r="N30" s="18"/>
      <c r="O30" s="18">
        <v>0</v>
      </c>
      <c r="P30" s="18"/>
    </row>
    <row r="31" spans="1:16" s="19" customFormat="1" ht="30" customHeight="1" x14ac:dyDescent="0.25">
      <c r="A31" s="24">
        <f t="shared" si="0"/>
        <v>19</v>
      </c>
      <c r="B31" s="28" t="s">
        <v>52</v>
      </c>
      <c r="C31" s="17" t="s">
        <v>24</v>
      </c>
      <c r="D31" s="24" t="s">
        <v>6</v>
      </c>
      <c r="E31" s="25" t="s">
        <v>47</v>
      </c>
      <c r="F31" s="18"/>
      <c r="G31" s="18"/>
      <c r="H31" s="18"/>
      <c r="I31" s="18"/>
      <c r="J31" s="18"/>
      <c r="K31" s="18">
        <v>0</v>
      </c>
      <c r="L31" s="18">
        <f t="shared" si="1"/>
        <v>0</v>
      </c>
      <c r="M31" s="18"/>
      <c r="N31" s="18"/>
      <c r="O31" s="18">
        <v>0</v>
      </c>
      <c r="P31" s="18"/>
    </row>
    <row r="32" spans="1:16" x14ac:dyDescent="0.25">
      <c r="K32" s="19"/>
      <c r="L32" s="19"/>
      <c r="M32" s="19"/>
    </row>
    <row r="33" spans="1:16" ht="15" customHeight="1" x14ac:dyDescent="0.25"/>
    <row r="34" spans="1:16" x14ac:dyDescent="0.25">
      <c r="A34" s="19"/>
      <c r="B34" s="19"/>
      <c r="P34" s="19"/>
    </row>
    <row r="35" spans="1:16" s="6" customFormat="1" ht="0.95" customHeight="1" x14ac:dyDescent="0.25">
      <c r="A35" s="19"/>
      <c r="B35" s="19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29"/>
    </row>
    <row r="36" spans="1:16" x14ac:dyDescent="0.25">
      <c r="A36" s="19"/>
      <c r="B36" s="19"/>
      <c r="C36" s="30" t="s">
        <v>26</v>
      </c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19"/>
    </row>
    <row r="37" spans="1:16" x14ac:dyDescent="0.25">
      <c r="B37" s="5"/>
      <c r="C37" s="7" t="s">
        <v>61</v>
      </c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</row>
  </sheetData>
  <mergeCells count="14">
    <mergeCell ref="G11:G12"/>
    <mergeCell ref="A11:A12"/>
    <mergeCell ref="B11:B12"/>
    <mergeCell ref="D11:D12"/>
    <mergeCell ref="E11:E12"/>
    <mergeCell ref="F11:F12"/>
    <mergeCell ref="N11:N12"/>
    <mergeCell ref="O11:P11"/>
    <mergeCell ref="H11:H12"/>
    <mergeCell ref="I11:I12"/>
    <mergeCell ref="J11:J12"/>
    <mergeCell ref="K11:K12"/>
    <mergeCell ref="L11:L12"/>
    <mergeCell ref="M11:M12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7"/>
  <sheetViews>
    <sheetView showGridLines="0" topLeftCell="A5" zoomScale="85" zoomScaleNormal="85" workbookViewId="0"/>
  </sheetViews>
  <sheetFormatPr baseColWidth="10" defaultRowHeight="15" x14ac:dyDescent="0.25"/>
  <cols>
    <col min="1" max="1" width="3.28515625" customWidth="1"/>
    <col min="2" max="2" width="8.7109375" customWidth="1"/>
    <col min="3" max="3" width="25.7109375" customWidth="1"/>
    <col min="4" max="4" width="26.7109375" customWidth="1"/>
    <col min="5" max="5" width="8.7109375" customWidth="1"/>
    <col min="6" max="6" width="12.7109375" customWidth="1"/>
    <col min="7" max="10" width="11.7109375" customWidth="1"/>
    <col min="11" max="11" width="12.28515625" customWidth="1"/>
    <col min="12" max="12" width="12.7109375" customWidth="1"/>
    <col min="13" max="13" width="12.28515625" customWidth="1"/>
    <col min="14" max="16" width="12.7109375" customWidth="1"/>
  </cols>
  <sheetData>
    <row r="1" spans="1:16" ht="18.75" x14ac:dyDescent="0.3">
      <c r="A1" s="10"/>
      <c r="B1" s="10"/>
      <c r="C1" s="10"/>
      <c r="D1" s="10"/>
      <c r="E1" s="10"/>
      <c r="F1" s="10"/>
      <c r="G1" s="11"/>
      <c r="H1" s="10"/>
      <c r="I1" s="10"/>
      <c r="J1" s="10"/>
      <c r="K1" s="10"/>
      <c r="L1" s="10"/>
      <c r="M1" s="10"/>
      <c r="N1" s="10"/>
      <c r="O1" s="10"/>
      <c r="P1" s="10"/>
    </row>
    <row r="2" spans="1:16" ht="18.75" x14ac:dyDescent="0.3">
      <c r="A2" s="10"/>
      <c r="B2" s="10"/>
      <c r="C2" s="10"/>
      <c r="D2" s="10"/>
      <c r="E2" s="10"/>
      <c r="F2" s="10"/>
      <c r="G2" s="11"/>
      <c r="H2" s="10"/>
      <c r="I2" s="10"/>
      <c r="J2" s="10"/>
      <c r="K2" s="10"/>
      <c r="L2" s="10"/>
      <c r="M2" s="10"/>
      <c r="N2" s="10"/>
      <c r="O2" s="10"/>
      <c r="P2" s="10"/>
    </row>
    <row r="3" spans="1:16" ht="18.75" x14ac:dyDescent="0.3">
      <c r="A3" s="10"/>
      <c r="B3" s="10"/>
      <c r="C3" s="10"/>
      <c r="D3" s="10"/>
      <c r="E3" s="10"/>
      <c r="F3" s="10"/>
      <c r="G3" s="11"/>
      <c r="H3" s="10"/>
      <c r="I3" s="10"/>
      <c r="J3" s="10"/>
      <c r="K3" s="10"/>
      <c r="L3" s="10"/>
      <c r="M3" s="10"/>
      <c r="N3" s="10"/>
      <c r="O3" s="10"/>
      <c r="P3" s="10"/>
    </row>
    <row r="4" spans="1:16" ht="18.75" x14ac:dyDescent="0.3">
      <c r="A4" s="10"/>
      <c r="B4" s="10"/>
      <c r="C4" s="10"/>
      <c r="D4" s="10"/>
      <c r="E4" s="10"/>
      <c r="F4" s="10"/>
      <c r="G4" s="11"/>
      <c r="H4" s="10"/>
      <c r="I4" s="10"/>
      <c r="J4" s="10"/>
      <c r="K4" s="10"/>
      <c r="L4" s="10"/>
      <c r="M4" s="10"/>
      <c r="N4" s="10"/>
      <c r="O4" s="10"/>
      <c r="P4" s="10"/>
    </row>
    <row r="5" spans="1:16" ht="18.75" x14ac:dyDescent="0.3">
      <c r="A5" s="10"/>
      <c r="B5" s="10"/>
      <c r="C5" s="10"/>
      <c r="D5" s="10"/>
      <c r="E5" s="10"/>
      <c r="F5" s="10"/>
      <c r="G5" s="11"/>
      <c r="H5" s="10"/>
      <c r="I5" s="10"/>
      <c r="J5" s="10"/>
      <c r="K5" s="10"/>
      <c r="L5" s="10"/>
      <c r="M5" s="10"/>
      <c r="N5" s="10"/>
      <c r="O5" s="10"/>
      <c r="P5" s="10"/>
    </row>
    <row r="6" spans="1:16" s="19" customFormat="1" ht="18.75" x14ac:dyDescent="0.3">
      <c r="A6" s="31"/>
      <c r="B6" s="31"/>
      <c r="C6" s="31"/>
      <c r="D6" s="31"/>
      <c r="E6" s="31"/>
      <c r="F6" s="31"/>
      <c r="G6" s="32"/>
      <c r="H6" s="31"/>
      <c r="I6" s="31"/>
      <c r="J6" s="31"/>
      <c r="K6" s="31"/>
      <c r="L6" s="31"/>
      <c r="M6" s="31"/>
      <c r="N6" s="31"/>
      <c r="O6" s="31"/>
      <c r="P6" s="31"/>
    </row>
    <row r="7" spans="1:16" ht="18.75" x14ac:dyDescent="0.3">
      <c r="A7" s="10" t="s">
        <v>14</v>
      </c>
      <c r="B7" s="10"/>
      <c r="C7" s="10"/>
      <c r="D7" s="10"/>
      <c r="E7" s="10"/>
      <c r="F7" s="10"/>
      <c r="G7" s="11"/>
      <c r="H7" s="10"/>
      <c r="I7" s="10"/>
      <c r="J7" s="10"/>
      <c r="K7" s="10"/>
      <c r="L7" s="10"/>
      <c r="M7" s="10"/>
      <c r="N7" s="10"/>
      <c r="O7" s="10"/>
      <c r="P7" s="10"/>
    </row>
    <row r="8" spans="1:16" ht="18.75" x14ac:dyDescent="0.3">
      <c r="A8" s="10" t="s">
        <v>65</v>
      </c>
      <c r="B8" s="10"/>
      <c r="C8" s="10"/>
      <c r="D8" s="10"/>
      <c r="E8" s="10"/>
      <c r="F8" s="10"/>
      <c r="G8" s="11"/>
      <c r="H8" s="10"/>
      <c r="I8" s="10"/>
      <c r="J8" s="10"/>
      <c r="K8" s="10"/>
      <c r="L8" s="10"/>
      <c r="M8" s="10"/>
      <c r="N8" s="10"/>
      <c r="O8" s="10"/>
      <c r="P8" s="10"/>
    </row>
    <row r="9" spans="1:16" s="12" customFormat="1" ht="15.75" x14ac:dyDescent="0.25">
      <c r="A9" s="21" t="s">
        <v>27</v>
      </c>
      <c r="B9" s="13"/>
      <c r="C9" s="13"/>
      <c r="D9" s="13"/>
      <c r="E9" s="13"/>
      <c r="F9" s="13"/>
      <c r="G9" s="14"/>
      <c r="H9" s="13"/>
      <c r="I9" s="13"/>
      <c r="J9" s="13"/>
      <c r="K9" s="13"/>
      <c r="L9" s="13"/>
      <c r="M9" s="13"/>
      <c r="N9" s="13"/>
      <c r="O9" s="13"/>
      <c r="P9" s="13"/>
    </row>
    <row r="10" spans="1:16" s="12" customFormat="1" ht="15" customHeight="1" x14ac:dyDescent="0.25">
      <c r="A10" s="16"/>
      <c r="B10" s="13"/>
      <c r="C10" s="13"/>
      <c r="D10" s="14"/>
      <c r="E10" s="13"/>
      <c r="F10" s="13"/>
      <c r="G10" s="13"/>
      <c r="H10" s="13"/>
      <c r="I10" s="13"/>
      <c r="J10" s="13"/>
      <c r="K10" s="13"/>
      <c r="L10" s="13"/>
      <c r="M10" s="13"/>
    </row>
    <row r="11" spans="1:16" s="12" customFormat="1" ht="30" customHeight="1" x14ac:dyDescent="0.25">
      <c r="A11" s="38" t="s">
        <v>33</v>
      </c>
      <c r="B11" s="39" t="s">
        <v>34</v>
      </c>
      <c r="C11" s="23" t="s">
        <v>35</v>
      </c>
      <c r="D11" s="42" t="s">
        <v>36</v>
      </c>
      <c r="E11" s="43" t="s">
        <v>37</v>
      </c>
      <c r="F11" s="38" t="s">
        <v>48</v>
      </c>
      <c r="G11" s="38" t="s">
        <v>49</v>
      </c>
      <c r="H11" s="38" t="s">
        <v>51</v>
      </c>
      <c r="I11" s="38" t="s">
        <v>50</v>
      </c>
      <c r="J11" s="38" t="s">
        <v>38</v>
      </c>
      <c r="K11" s="38" t="s">
        <v>39</v>
      </c>
      <c r="L11" s="38" t="s">
        <v>40</v>
      </c>
      <c r="M11" s="38" t="s">
        <v>41</v>
      </c>
      <c r="N11" s="38" t="s">
        <v>42</v>
      </c>
      <c r="O11" s="40" t="s">
        <v>43</v>
      </c>
      <c r="P11" s="41"/>
    </row>
    <row r="12" spans="1:16" s="12" customFormat="1" ht="48" customHeight="1" x14ac:dyDescent="0.25">
      <c r="A12" s="38"/>
      <c r="B12" s="39"/>
      <c r="C12" s="23" t="s">
        <v>45</v>
      </c>
      <c r="D12" s="42"/>
      <c r="E12" s="44"/>
      <c r="F12" s="38"/>
      <c r="G12" s="38"/>
      <c r="H12" s="38"/>
      <c r="I12" s="39"/>
      <c r="J12" s="38"/>
      <c r="K12" s="39"/>
      <c r="L12" s="39"/>
      <c r="M12" s="39"/>
      <c r="N12" s="39"/>
      <c r="O12" s="22" t="s">
        <v>44</v>
      </c>
      <c r="P12" s="22" t="s">
        <v>53</v>
      </c>
    </row>
    <row r="13" spans="1:16" ht="30" customHeight="1" x14ac:dyDescent="0.25">
      <c r="A13" s="1">
        <v>1</v>
      </c>
      <c r="B13" s="20" t="s">
        <v>28</v>
      </c>
      <c r="C13" s="8" t="s">
        <v>55</v>
      </c>
      <c r="D13" s="1" t="s">
        <v>29</v>
      </c>
      <c r="E13" s="2" t="s">
        <v>46</v>
      </c>
      <c r="F13" s="3">
        <v>0</v>
      </c>
      <c r="G13" s="3"/>
      <c r="H13" s="3"/>
      <c r="I13" s="3"/>
      <c r="J13" s="3"/>
      <c r="K13" s="3"/>
      <c r="L13" s="3"/>
      <c r="M13" s="3"/>
      <c r="N13" s="3"/>
      <c r="O13" s="3"/>
      <c r="P13" s="3"/>
    </row>
    <row r="14" spans="1:16" ht="30" customHeight="1" x14ac:dyDescent="0.25">
      <c r="A14" s="1">
        <f>A13+1</f>
        <v>2</v>
      </c>
      <c r="B14" s="20" t="s">
        <v>28</v>
      </c>
      <c r="C14" s="9" t="s">
        <v>56</v>
      </c>
      <c r="D14" s="1" t="s">
        <v>30</v>
      </c>
      <c r="E14" s="2" t="s">
        <v>46</v>
      </c>
      <c r="F14" s="3">
        <v>0</v>
      </c>
      <c r="G14" s="3"/>
      <c r="H14" s="3"/>
      <c r="I14" s="3"/>
      <c r="J14" s="3"/>
      <c r="K14" s="3"/>
      <c r="L14" s="3"/>
      <c r="M14" s="3"/>
      <c r="N14" s="3"/>
      <c r="O14" s="3"/>
      <c r="P14" s="3"/>
    </row>
    <row r="15" spans="1:16" ht="30" customHeight="1" x14ac:dyDescent="0.25">
      <c r="A15" s="1">
        <f t="shared" ref="A15:A31" si="0">A14+1</f>
        <v>3</v>
      </c>
      <c r="B15" s="20" t="s">
        <v>28</v>
      </c>
      <c r="C15" s="9" t="s">
        <v>57</v>
      </c>
      <c r="D15" s="1" t="s">
        <v>59</v>
      </c>
      <c r="E15" s="2" t="s">
        <v>46</v>
      </c>
      <c r="F15" s="3">
        <v>0</v>
      </c>
      <c r="G15" s="3"/>
      <c r="H15" s="3"/>
      <c r="I15" s="3"/>
      <c r="J15" s="3"/>
      <c r="K15" s="3"/>
      <c r="L15" s="3"/>
      <c r="M15" s="3"/>
      <c r="N15" s="3"/>
      <c r="O15" s="3"/>
      <c r="P15" s="3"/>
    </row>
    <row r="16" spans="1:16" ht="30" customHeight="1" x14ac:dyDescent="0.25">
      <c r="A16" s="1">
        <f t="shared" si="0"/>
        <v>4</v>
      </c>
      <c r="B16" s="20" t="s">
        <v>28</v>
      </c>
      <c r="C16" s="9" t="s">
        <v>54</v>
      </c>
      <c r="D16" s="1" t="s">
        <v>31</v>
      </c>
      <c r="E16" s="2" t="s">
        <v>46</v>
      </c>
      <c r="F16" s="3">
        <v>0</v>
      </c>
      <c r="G16" s="3"/>
      <c r="H16" s="3"/>
      <c r="I16" s="3"/>
      <c r="J16" s="3"/>
      <c r="K16" s="3"/>
      <c r="L16" s="3"/>
      <c r="M16" s="3"/>
      <c r="N16" s="3"/>
      <c r="O16" s="3"/>
      <c r="P16" s="3"/>
    </row>
    <row r="17" spans="1:16" s="19" customFormat="1" ht="30" customHeight="1" x14ac:dyDescent="0.25">
      <c r="A17" s="24">
        <f t="shared" si="0"/>
        <v>5</v>
      </c>
      <c r="B17" s="26" t="s">
        <v>28</v>
      </c>
      <c r="C17" s="27" t="s">
        <v>58</v>
      </c>
      <c r="D17" s="24" t="s">
        <v>32</v>
      </c>
      <c r="E17" s="25" t="s">
        <v>46</v>
      </c>
      <c r="F17" s="18">
        <v>0</v>
      </c>
      <c r="G17" s="18"/>
      <c r="H17" s="18"/>
      <c r="I17" s="18"/>
      <c r="J17" s="18"/>
      <c r="K17" s="18"/>
      <c r="L17" s="18"/>
      <c r="M17" s="18"/>
      <c r="N17" s="18"/>
      <c r="O17" s="18"/>
      <c r="P17" s="18"/>
    </row>
    <row r="18" spans="1:16" s="19" customFormat="1" ht="30" customHeight="1" x14ac:dyDescent="0.25">
      <c r="A18" s="24">
        <f t="shared" si="0"/>
        <v>6</v>
      </c>
      <c r="B18" s="25" t="s">
        <v>13</v>
      </c>
      <c r="C18" s="17" t="s">
        <v>64</v>
      </c>
      <c r="D18" s="24" t="s">
        <v>1</v>
      </c>
      <c r="E18" s="25" t="s">
        <v>46</v>
      </c>
      <c r="F18" s="18">
        <v>7500</v>
      </c>
      <c r="G18" s="18">
        <v>0</v>
      </c>
      <c r="H18" s="18">
        <v>2500</v>
      </c>
      <c r="I18" s="18">
        <v>0</v>
      </c>
      <c r="J18" s="18">
        <v>375</v>
      </c>
      <c r="K18" s="18"/>
      <c r="L18" s="18">
        <f>SUM(F18:K18)</f>
        <v>10375</v>
      </c>
      <c r="M18" s="18">
        <v>475.64</v>
      </c>
      <c r="N18" s="18">
        <f>+L18-M18</f>
        <v>9899.36</v>
      </c>
      <c r="O18" s="18"/>
      <c r="P18" s="18"/>
    </row>
    <row r="19" spans="1:16" s="19" customFormat="1" ht="30" customHeight="1" x14ac:dyDescent="0.25">
      <c r="A19" s="24">
        <f t="shared" si="0"/>
        <v>7</v>
      </c>
      <c r="B19" s="25" t="s">
        <v>13</v>
      </c>
      <c r="C19" s="17" t="s">
        <v>12</v>
      </c>
      <c r="D19" s="24" t="s">
        <v>60</v>
      </c>
      <c r="E19" s="25" t="s">
        <v>46</v>
      </c>
      <c r="F19" s="18">
        <v>10966</v>
      </c>
      <c r="G19" s="18">
        <v>0</v>
      </c>
      <c r="H19" s="18">
        <v>1550</v>
      </c>
      <c r="I19" s="18">
        <v>0</v>
      </c>
      <c r="J19" s="18">
        <v>375</v>
      </c>
      <c r="K19" s="18"/>
      <c r="L19" s="18">
        <f t="shared" ref="L19:L31" si="1">SUM(F19:K19)</f>
        <v>12891</v>
      </c>
      <c r="M19" s="18">
        <f t="shared" ref="M19:M28" si="2">ROUND((L19-N19),2)</f>
        <v>965.23</v>
      </c>
      <c r="N19" s="18">
        <v>11925.77</v>
      </c>
      <c r="O19" s="18"/>
      <c r="P19" s="18"/>
    </row>
    <row r="20" spans="1:16" s="19" customFormat="1" ht="30" customHeight="1" x14ac:dyDescent="0.25">
      <c r="A20" s="24">
        <f t="shared" si="0"/>
        <v>8</v>
      </c>
      <c r="B20" s="25" t="s">
        <v>13</v>
      </c>
      <c r="C20" s="17" t="s">
        <v>62</v>
      </c>
      <c r="D20" s="17" t="s">
        <v>63</v>
      </c>
      <c r="E20" s="25" t="s">
        <v>46</v>
      </c>
      <c r="F20" s="18">
        <v>7500</v>
      </c>
      <c r="G20" s="18">
        <v>0</v>
      </c>
      <c r="H20" s="18">
        <v>1500</v>
      </c>
      <c r="I20" s="18">
        <v>0</v>
      </c>
      <c r="J20" s="18">
        <v>375</v>
      </c>
      <c r="K20" s="18"/>
      <c r="L20" s="18">
        <f t="shared" si="1"/>
        <v>9375</v>
      </c>
      <c r="M20" s="18">
        <v>671.58</v>
      </c>
      <c r="N20" s="18">
        <v>8703.42</v>
      </c>
      <c r="O20" s="18"/>
      <c r="P20" s="18"/>
    </row>
    <row r="21" spans="1:16" s="19" customFormat="1" ht="30" customHeight="1" x14ac:dyDescent="0.25">
      <c r="A21" s="24">
        <f t="shared" si="0"/>
        <v>9</v>
      </c>
      <c r="B21" s="25" t="s">
        <v>13</v>
      </c>
      <c r="C21" s="17" t="s">
        <v>17</v>
      </c>
      <c r="D21" s="24" t="s">
        <v>3</v>
      </c>
      <c r="E21" s="25" t="s">
        <v>46</v>
      </c>
      <c r="F21" s="18">
        <v>4243</v>
      </c>
      <c r="G21" s="18">
        <v>0</v>
      </c>
      <c r="H21" s="18">
        <v>1550</v>
      </c>
      <c r="I21" s="18">
        <v>500</v>
      </c>
      <c r="J21" s="18">
        <v>0</v>
      </c>
      <c r="K21" s="18"/>
      <c r="L21" s="18">
        <f t="shared" si="1"/>
        <v>6293</v>
      </c>
      <c r="M21" s="18">
        <f>ROUND((L21-N21),2)</f>
        <v>406.01</v>
      </c>
      <c r="N21" s="18">
        <v>5886.99</v>
      </c>
      <c r="O21" s="18"/>
      <c r="P21" s="18"/>
    </row>
    <row r="22" spans="1:16" s="19" customFormat="1" ht="30" customHeight="1" x14ac:dyDescent="0.25">
      <c r="A22" s="24">
        <f t="shared" si="0"/>
        <v>10</v>
      </c>
      <c r="B22" s="25" t="s">
        <v>13</v>
      </c>
      <c r="C22" s="17" t="s">
        <v>18</v>
      </c>
      <c r="D22" s="24" t="s">
        <v>4</v>
      </c>
      <c r="E22" s="25" t="s">
        <v>46</v>
      </c>
      <c r="F22" s="18">
        <v>3020</v>
      </c>
      <c r="G22" s="18">
        <v>0</v>
      </c>
      <c r="H22" s="18">
        <v>1550</v>
      </c>
      <c r="I22" s="18">
        <v>0</v>
      </c>
      <c r="J22" s="18">
        <v>0</v>
      </c>
      <c r="K22" s="18"/>
      <c r="L22" s="18">
        <f t="shared" si="1"/>
        <v>4570</v>
      </c>
      <c r="M22" s="18">
        <f t="shared" si="2"/>
        <v>238.98</v>
      </c>
      <c r="N22" s="18">
        <v>4331.0200000000004</v>
      </c>
      <c r="O22" s="18"/>
      <c r="P22" s="18"/>
    </row>
    <row r="23" spans="1:16" s="19" customFormat="1" ht="30" customHeight="1" x14ac:dyDescent="0.25">
      <c r="A23" s="24">
        <f t="shared" si="0"/>
        <v>11</v>
      </c>
      <c r="B23" s="25" t="s">
        <v>13</v>
      </c>
      <c r="C23" s="17" t="s">
        <v>16</v>
      </c>
      <c r="D23" s="24" t="s">
        <v>2</v>
      </c>
      <c r="E23" s="25" t="s">
        <v>46</v>
      </c>
      <c r="F23" s="18">
        <v>3531</v>
      </c>
      <c r="G23" s="18">
        <v>0</v>
      </c>
      <c r="H23" s="18">
        <v>1550</v>
      </c>
      <c r="I23" s="18">
        <v>0</v>
      </c>
      <c r="J23" s="18">
        <v>0</v>
      </c>
      <c r="K23" s="18"/>
      <c r="L23" s="18">
        <f t="shared" si="1"/>
        <v>5081</v>
      </c>
      <c r="M23" s="18">
        <f t="shared" si="2"/>
        <v>223.99</v>
      </c>
      <c r="N23" s="18">
        <v>4857.01</v>
      </c>
      <c r="O23" s="18"/>
      <c r="P23" s="18"/>
    </row>
    <row r="24" spans="1:16" s="19" customFormat="1" ht="30" customHeight="1" x14ac:dyDescent="0.25">
      <c r="A24" s="24">
        <f t="shared" si="0"/>
        <v>12</v>
      </c>
      <c r="B24" s="25" t="s">
        <v>13</v>
      </c>
      <c r="C24" s="17" t="s">
        <v>19</v>
      </c>
      <c r="D24" s="24" t="s">
        <v>8</v>
      </c>
      <c r="E24" s="25" t="s">
        <v>46</v>
      </c>
      <c r="F24" s="18">
        <v>5697</v>
      </c>
      <c r="G24" s="18"/>
      <c r="H24" s="18">
        <v>1800</v>
      </c>
      <c r="I24" s="18">
        <v>500</v>
      </c>
      <c r="J24" s="18">
        <v>0</v>
      </c>
      <c r="K24" s="18"/>
      <c r="L24" s="18">
        <f t="shared" si="1"/>
        <v>7997</v>
      </c>
      <c r="M24" s="18">
        <f t="shared" si="2"/>
        <v>-63.65</v>
      </c>
      <c r="N24" s="18">
        <v>8060.65</v>
      </c>
      <c r="O24" s="18"/>
      <c r="P24" s="18"/>
    </row>
    <row r="25" spans="1:16" s="19" customFormat="1" ht="30" customHeight="1" x14ac:dyDescent="0.25">
      <c r="A25" s="24">
        <f t="shared" si="0"/>
        <v>13</v>
      </c>
      <c r="B25" s="25" t="s">
        <v>13</v>
      </c>
      <c r="C25" s="17" t="s">
        <v>20</v>
      </c>
      <c r="D25" s="24" t="s">
        <v>5</v>
      </c>
      <c r="E25" s="25" t="s">
        <v>46</v>
      </c>
      <c r="F25" s="18">
        <v>7392</v>
      </c>
      <c r="G25" s="18">
        <v>0</v>
      </c>
      <c r="H25" s="18">
        <v>2300</v>
      </c>
      <c r="I25" s="18">
        <v>500</v>
      </c>
      <c r="J25" s="18">
        <v>0</v>
      </c>
      <c r="K25" s="18"/>
      <c r="L25" s="18">
        <f t="shared" si="1"/>
        <v>10192</v>
      </c>
      <c r="M25" s="18">
        <f t="shared" si="2"/>
        <v>667.98</v>
      </c>
      <c r="N25" s="18">
        <v>9524.02</v>
      </c>
      <c r="O25" s="18"/>
      <c r="P25" s="18"/>
    </row>
    <row r="26" spans="1:16" s="19" customFormat="1" ht="30" customHeight="1" x14ac:dyDescent="0.25">
      <c r="A26" s="24">
        <f t="shared" si="0"/>
        <v>14</v>
      </c>
      <c r="B26" s="25" t="s">
        <v>13</v>
      </c>
      <c r="C26" s="17" t="s">
        <v>11</v>
      </c>
      <c r="D26" s="24" t="s">
        <v>10</v>
      </c>
      <c r="E26" s="25" t="s">
        <v>46</v>
      </c>
      <c r="F26" s="18">
        <v>6768</v>
      </c>
      <c r="G26" s="18">
        <v>0</v>
      </c>
      <c r="H26" s="18">
        <v>1550</v>
      </c>
      <c r="I26" s="18">
        <v>0</v>
      </c>
      <c r="J26" s="18">
        <v>0</v>
      </c>
      <c r="K26" s="18"/>
      <c r="L26" s="18">
        <f t="shared" si="1"/>
        <v>8318</v>
      </c>
      <c r="M26" s="18">
        <f t="shared" si="2"/>
        <v>534.36</v>
      </c>
      <c r="N26" s="18">
        <v>7783.6399999999994</v>
      </c>
      <c r="O26" s="18"/>
      <c r="P26" s="18"/>
    </row>
    <row r="27" spans="1:16" s="19" customFormat="1" ht="30" customHeight="1" x14ac:dyDescent="0.25">
      <c r="A27" s="24">
        <f t="shared" si="0"/>
        <v>15</v>
      </c>
      <c r="B27" s="25" t="s">
        <v>13</v>
      </c>
      <c r="C27" s="17" t="s">
        <v>15</v>
      </c>
      <c r="D27" s="24" t="s">
        <v>9</v>
      </c>
      <c r="E27" s="25" t="s">
        <v>46</v>
      </c>
      <c r="F27" s="18">
        <v>2825.1</v>
      </c>
      <c r="G27" s="18">
        <v>0</v>
      </c>
      <c r="H27" s="18">
        <v>1550</v>
      </c>
      <c r="I27" s="18">
        <v>0</v>
      </c>
      <c r="J27" s="18">
        <v>0</v>
      </c>
      <c r="K27" s="18"/>
      <c r="L27" s="18">
        <f t="shared" si="1"/>
        <v>4375.1000000000004</v>
      </c>
      <c r="M27" s="18">
        <f t="shared" si="2"/>
        <v>159.26</v>
      </c>
      <c r="N27" s="18">
        <v>4215.84</v>
      </c>
      <c r="O27" s="18"/>
      <c r="P27" s="18"/>
    </row>
    <row r="28" spans="1:16" s="19" customFormat="1" ht="30" customHeight="1" x14ac:dyDescent="0.25">
      <c r="A28" s="24">
        <f t="shared" si="0"/>
        <v>16</v>
      </c>
      <c r="B28" s="25" t="s">
        <v>13</v>
      </c>
      <c r="C28" s="17" t="s">
        <v>21</v>
      </c>
      <c r="D28" s="24" t="s">
        <v>10</v>
      </c>
      <c r="E28" s="25" t="s">
        <v>46</v>
      </c>
      <c r="F28" s="18">
        <v>2829</v>
      </c>
      <c r="G28" s="18">
        <v>0</v>
      </c>
      <c r="H28" s="18">
        <v>1550</v>
      </c>
      <c r="I28" s="18">
        <v>0</v>
      </c>
      <c r="J28" s="18">
        <v>0</v>
      </c>
      <c r="K28" s="18"/>
      <c r="L28" s="18">
        <f t="shared" si="1"/>
        <v>4379</v>
      </c>
      <c r="M28" s="18">
        <f t="shared" si="2"/>
        <v>1148.8800000000001</v>
      </c>
      <c r="N28" s="18">
        <v>3230.12</v>
      </c>
      <c r="O28" s="18"/>
      <c r="P28" s="18"/>
    </row>
    <row r="29" spans="1:16" s="19" customFormat="1" ht="30" customHeight="1" x14ac:dyDescent="0.25">
      <c r="A29" s="24">
        <f t="shared" si="0"/>
        <v>17</v>
      </c>
      <c r="B29" s="25">
        <v>184</v>
      </c>
      <c r="C29" s="17" t="s">
        <v>22</v>
      </c>
      <c r="D29" s="17" t="s">
        <v>25</v>
      </c>
      <c r="E29" s="25" t="s">
        <v>46</v>
      </c>
      <c r="F29" s="18" t="s">
        <v>0</v>
      </c>
      <c r="G29" s="18"/>
      <c r="H29" s="18"/>
      <c r="I29" s="18"/>
      <c r="J29" s="18"/>
      <c r="K29" s="18">
        <v>0</v>
      </c>
      <c r="L29" s="18">
        <f t="shared" si="1"/>
        <v>0</v>
      </c>
      <c r="M29" s="18"/>
      <c r="N29" s="18"/>
      <c r="O29" s="18"/>
      <c r="P29" s="18"/>
    </row>
    <row r="30" spans="1:16" s="19" customFormat="1" ht="30" customHeight="1" x14ac:dyDescent="0.25">
      <c r="A30" s="24">
        <f t="shared" si="0"/>
        <v>18</v>
      </c>
      <c r="B30" s="25">
        <v>189</v>
      </c>
      <c r="C30" s="17" t="s">
        <v>23</v>
      </c>
      <c r="D30" s="24" t="s">
        <v>7</v>
      </c>
      <c r="E30" s="25" t="s">
        <v>46</v>
      </c>
      <c r="F30" s="18"/>
      <c r="G30" s="18"/>
      <c r="H30" s="18"/>
      <c r="I30" s="18"/>
      <c r="J30" s="18"/>
      <c r="K30" s="18">
        <v>0</v>
      </c>
      <c r="L30" s="18">
        <f t="shared" si="1"/>
        <v>0</v>
      </c>
      <c r="M30" s="18"/>
      <c r="N30" s="18"/>
      <c r="O30" s="18">
        <v>0</v>
      </c>
      <c r="P30" s="18"/>
    </row>
    <row r="31" spans="1:16" s="19" customFormat="1" ht="30" customHeight="1" x14ac:dyDescent="0.25">
      <c r="A31" s="24">
        <f t="shared" si="0"/>
        <v>19</v>
      </c>
      <c r="B31" s="28" t="s">
        <v>52</v>
      </c>
      <c r="C31" s="17" t="s">
        <v>24</v>
      </c>
      <c r="D31" s="24" t="s">
        <v>6</v>
      </c>
      <c r="E31" s="25" t="s">
        <v>47</v>
      </c>
      <c r="F31" s="18"/>
      <c r="G31" s="18"/>
      <c r="H31" s="18"/>
      <c r="I31" s="18"/>
      <c r="J31" s="18"/>
      <c r="K31" s="18">
        <v>0</v>
      </c>
      <c r="L31" s="18">
        <f t="shared" si="1"/>
        <v>0</v>
      </c>
      <c r="M31" s="18"/>
      <c r="N31" s="18"/>
      <c r="O31" s="18">
        <v>0</v>
      </c>
      <c r="P31" s="18"/>
    </row>
    <row r="32" spans="1:16" x14ac:dyDescent="0.25">
      <c r="K32" s="19"/>
      <c r="L32" s="19"/>
      <c r="M32" s="19"/>
    </row>
    <row r="33" spans="1:16" ht="15" customHeight="1" x14ac:dyDescent="0.25"/>
    <row r="34" spans="1:16" x14ac:dyDescent="0.25">
      <c r="A34" s="19"/>
      <c r="B34" s="19"/>
      <c r="P34" s="19"/>
    </row>
    <row r="35" spans="1:16" s="6" customFormat="1" ht="0.95" customHeight="1" x14ac:dyDescent="0.25">
      <c r="A35" s="19"/>
      <c r="B35" s="19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29"/>
    </row>
    <row r="36" spans="1:16" x14ac:dyDescent="0.25">
      <c r="A36" s="19"/>
      <c r="B36" s="19"/>
      <c r="C36" s="30" t="s">
        <v>26</v>
      </c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19"/>
    </row>
    <row r="37" spans="1:16" x14ac:dyDescent="0.25">
      <c r="B37" s="5"/>
      <c r="C37" s="7" t="s">
        <v>61</v>
      </c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</row>
  </sheetData>
  <mergeCells count="14">
    <mergeCell ref="N11:N12"/>
    <mergeCell ref="O11:P11"/>
    <mergeCell ref="H11:H12"/>
    <mergeCell ref="I11:I12"/>
    <mergeCell ref="J11:J12"/>
    <mergeCell ref="K11:K12"/>
    <mergeCell ref="L11:L12"/>
    <mergeCell ref="M11:M12"/>
    <mergeCell ref="G11:G12"/>
    <mergeCell ref="A11:A12"/>
    <mergeCell ref="B11:B12"/>
    <mergeCell ref="D11:D12"/>
    <mergeCell ref="E11:E12"/>
    <mergeCell ref="F11:F12"/>
  </mergeCells>
  <printOptions horizontalCentered="1"/>
  <pageMargins left="0.19685039370078741" right="0.19685039370078741" top="0.39370078740157483" bottom="0.19685039370078741" header="0.19685039370078741" footer="0.19685039370078741"/>
  <pageSetup scale="65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7"/>
  <sheetViews>
    <sheetView showGridLines="0" zoomScale="85" zoomScaleNormal="85" workbookViewId="0">
      <selection activeCell="J19" sqref="J19"/>
    </sheetView>
  </sheetViews>
  <sheetFormatPr baseColWidth="10" defaultRowHeight="15" x14ac:dyDescent="0.25"/>
  <cols>
    <col min="1" max="1" width="3.28515625" customWidth="1"/>
    <col min="2" max="2" width="8.7109375" customWidth="1"/>
    <col min="3" max="3" width="25.7109375" customWidth="1"/>
    <col min="4" max="4" width="26.7109375" customWidth="1"/>
    <col min="5" max="5" width="8.7109375" customWidth="1"/>
    <col min="6" max="6" width="12.7109375" customWidth="1"/>
    <col min="7" max="10" width="11.7109375" customWidth="1"/>
    <col min="11" max="11" width="12.28515625" customWidth="1"/>
    <col min="12" max="12" width="12.7109375" customWidth="1"/>
    <col min="13" max="13" width="12.28515625" customWidth="1"/>
    <col min="14" max="16" width="12.7109375" customWidth="1"/>
  </cols>
  <sheetData>
    <row r="1" spans="1:16" ht="18.75" x14ac:dyDescent="0.3">
      <c r="A1" s="10"/>
      <c r="B1" s="10"/>
      <c r="C1" s="10"/>
      <c r="D1" s="10"/>
      <c r="E1" s="10"/>
      <c r="F1" s="10"/>
      <c r="G1" s="11"/>
      <c r="H1" s="10"/>
      <c r="I1" s="10"/>
      <c r="J1" s="10"/>
      <c r="K1" s="10"/>
      <c r="L1" s="10"/>
      <c r="M1" s="10"/>
      <c r="N1" s="10"/>
      <c r="O1" s="10"/>
      <c r="P1" s="10"/>
    </row>
    <row r="2" spans="1:16" ht="18.75" x14ac:dyDescent="0.3">
      <c r="A2" s="10"/>
      <c r="B2" s="10"/>
      <c r="C2" s="10"/>
      <c r="D2" s="10"/>
      <c r="E2" s="10"/>
      <c r="F2" s="10"/>
      <c r="G2" s="11"/>
      <c r="H2" s="10"/>
      <c r="I2" s="10"/>
      <c r="J2" s="10"/>
      <c r="K2" s="10"/>
      <c r="L2" s="10"/>
      <c r="M2" s="10"/>
      <c r="N2" s="10"/>
      <c r="O2" s="10"/>
      <c r="P2" s="10"/>
    </row>
    <row r="3" spans="1:16" ht="18.75" x14ac:dyDescent="0.3">
      <c r="A3" s="10"/>
      <c r="B3" s="10"/>
      <c r="C3" s="10"/>
      <c r="D3" s="10"/>
      <c r="E3" s="10"/>
      <c r="F3" s="10"/>
      <c r="G3" s="11"/>
      <c r="H3" s="10"/>
      <c r="I3" s="10"/>
      <c r="J3" s="10"/>
      <c r="K3" s="10"/>
      <c r="L3" s="10"/>
      <c r="M3" s="10"/>
      <c r="N3" s="10"/>
      <c r="O3" s="10"/>
      <c r="P3" s="10"/>
    </row>
    <row r="4" spans="1:16" ht="18.75" x14ac:dyDescent="0.3">
      <c r="A4" s="10"/>
      <c r="B4" s="10"/>
      <c r="C4" s="10"/>
      <c r="D4" s="10"/>
      <c r="E4" s="10"/>
      <c r="F4" s="10"/>
      <c r="G4" s="11"/>
      <c r="H4" s="10"/>
      <c r="I4" s="10"/>
      <c r="J4" s="10"/>
      <c r="K4" s="10"/>
      <c r="L4" s="10"/>
      <c r="M4" s="10"/>
      <c r="N4" s="10"/>
      <c r="O4" s="10"/>
      <c r="P4" s="10"/>
    </row>
    <row r="5" spans="1:16" ht="18.75" x14ac:dyDescent="0.3">
      <c r="A5" s="10"/>
      <c r="B5" s="10"/>
      <c r="C5" s="10"/>
      <c r="D5" s="10"/>
      <c r="E5" s="10"/>
      <c r="F5" s="10"/>
      <c r="G5" s="11"/>
      <c r="H5" s="10"/>
      <c r="I5" s="10"/>
      <c r="J5" s="10"/>
      <c r="K5" s="10"/>
      <c r="L5" s="10"/>
      <c r="M5" s="10"/>
      <c r="N5" s="10"/>
      <c r="O5" s="10"/>
      <c r="P5" s="10"/>
    </row>
    <row r="6" spans="1:16" s="19" customFormat="1" ht="18.75" x14ac:dyDescent="0.3">
      <c r="A6" s="31"/>
      <c r="B6" s="31"/>
      <c r="C6" s="31"/>
      <c r="D6" s="31"/>
      <c r="E6" s="31"/>
      <c r="F6" s="31"/>
      <c r="G6" s="32"/>
      <c r="H6" s="31"/>
      <c r="I6" s="31"/>
      <c r="J6" s="31"/>
      <c r="K6" s="31"/>
      <c r="L6" s="31"/>
      <c r="M6" s="31"/>
      <c r="N6" s="31"/>
      <c r="O6" s="31"/>
      <c r="P6" s="31"/>
    </row>
    <row r="7" spans="1:16" ht="18.75" x14ac:dyDescent="0.3">
      <c r="A7" s="10" t="s">
        <v>14</v>
      </c>
      <c r="B7" s="10"/>
      <c r="C7" s="10"/>
      <c r="D7" s="10"/>
      <c r="E7" s="10"/>
      <c r="F7" s="10"/>
      <c r="G7" s="11"/>
      <c r="H7" s="10"/>
      <c r="I7" s="10"/>
      <c r="J7" s="10"/>
      <c r="K7" s="10"/>
      <c r="L7" s="10"/>
      <c r="M7" s="10"/>
      <c r="N7" s="10"/>
      <c r="O7" s="10"/>
      <c r="P7" s="10"/>
    </row>
    <row r="8" spans="1:16" ht="18.75" x14ac:dyDescent="0.3">
      <c r="A8" s="10" t="s">
        <v>76</v>
      </c>
      <c r="B8" s="10"/>
      <c r="C8" s="10"/>
      <c r="D8" s="10"/>
      <c r="E8" s="10"/>
      <c r="F8" s="10"/>
      <c r="G8" s="11"/>
      <c r="H8" s="10"/>
      <c r="I8" s="10"/>
      <c r="J8" s="10"/>
      <c r="K8" s="10"/>
      <c r="L8" s="10"/>
      <c r="M8" s="10"/>
      <c r="N8" s="10"/>
      <c r="O8" s="10"/>
      <c r="P8" s="10"/>
    </row>
    <row r="9" spans="1:16" s="12" customFormat="1" ht="15.75" x14ac:dyDescent="0.25">
      <c r="A9" s="21" t="s">
        <v>27</v>
      </c>
      <c r="B9" s="13"/>
      <c r="C9" s="13"/>
      <c r="D9" s="13"/>
      <c r="E9" s="13"/>
      <c r="F9" s="13"/>
      <c r="G9" s="14"/>
      <c r="H9" s="13"/>
      <c r="I9" s="13"/>
      <c r="J9" s="13"/>
      <c r="K9" s="13"/>
      <c r="L9" s="13"/>
      <c r="M9" s="13"/>
      <c r="N9" s="13"/>
      <c r="O9" s="13"/>
      <c r="P9" s="13"/>
    </row>
    <row r="10" spans="1:16" s="12" customFormat="1" ht="15" customHeight="1" x14ac:dyDescent="0.25">
      <c r="A10" s="16"/>
      <c r="B10" s="13"/>
      <c r="C10" s="13"/>
      <c r="D10" s="14"/>
      <c r="E10" s="13"/>
      <c r="F10" s="13"/>
      <c r="G10" s="13"/>
      <c r="H10" s="13"/>
      <c r="I10" s="13"/>
      <c r="J10" s="13"/>
      <c r="K10" s="13"/>
      <c r="L10" s="13"/>
      <c r="M10" s="13"/>
    </row>
    <row r="11" spans="1:16" s="12" customFormat="1" ht="30" customHeight="1" x14ac:dyDescent="0.25">
      <c r="A11" s="38" t="s">
        <v>33</v>
      </c>
      <c r="B11" s="39" t="s">
        <v>34</v>
      </c>
      <c r="C11" s="34" t="s">
        <v>35</v>
      </c>
      <c r="D11" s="42" t="s">
        <v>36</v>
      </c>
      <c r="E11" s="43" t="s">
        <v>37</v>
      </c>
      <c r="F11" s="38" t="s">
        <v>48</v>
      </c>
      <c r="G11" s="38" t="s">
        <v>49</v>
      </c>
      <c r="H11" s="38" t="s">
        <v>51</v>
      </c>
      <c r="I11" s="38" t="s">
        <v>50</v>
      </c>
      <c r="J11" s="38" t="s">
        <v>38</v>
      </c>
      <c r="K11" s="38" t="s">
        <v>39</v>
      </c>
      <c r="L11" s="38" t="s">
        <v>40</v>
      </c>
      <c r="M11" s="38" t="s">
        <v>41</v>
      </c>
      <c r="N11" s="38" t="s">
        <v>42</v>
      </c>
      <c r="O11" s="40" t="s">
        <v>43</v>
      </c>
      <c r="P11" s="41"/>
    </row>
    <row r="12" spans="1:16" s="12" customFormat="1" ht="48" customHeight="1" x14ac:dyDescent="0.25">
      <c r="A12" s="38"/>
      <c r="B12" s="39"/>
      <c r="C12" s="34" t="s">
        <v>45</v>
      </c>
      <c r="D12" s="42"/>
      <c r="E12" s="44"/>
      <c r="F12" s="38"/>
      <c r="G12" s="38"/>
      <c r="H12" s="38"/>
      <c r="I12" s="39"/>
      <c r="J12" s="38"/>
      <c r="K12" s="39"/>
      <c r="L12" s="39"/>
      <c r="M12" s="39"/>
      <c r="N12" s="39"/>
      <c r="O12" s="22" t="s">
        <v>44</v>
      </c>
      <c r="P12" s="22" t="s">
        <v>53</v>
      </c>
    </row>
    <row r="13" spans="1:16" ht="30" customHeight="1" x14ac:dyDescent="0.25">
      <c r="A13" s="1">
        <v>1</v>
      </c>
      <c r="B13" s="20" t="s">
        <v>28</v>
      </c>
      <c r="C13" s="8" t="s">
        <v>55</v>
      </c>
      <c r="D13" s="1" t="s">
        <v>29</v>
      </c>
      <c r="E13" s="2" t="s">
        <v>46</v>
      </c>
      <c r="F13" s="3">
        <v>0</v>
      </c>
      <c r="G13" s="3"/>
      <c r="H13" s="3"/>
      <c r="I13" s="3"/>
      <c r="J13" s="3"/>
      <c r="K13" s="3"/>
      <c r="L13" s="3"/>
      <c r="M13" s="3"/>
      <c r="N13" s="3"/>
      <c r="O13" s="3"/>
      <c r="P13" s="3"/>
    </row>
    <row r="14" spans="1:16" ht="30" customHeight="1" x14ac:dyDescent="0.25">
      <c r="A14" s="1">
        <f>A13+1</f>
        <v>2</v>
      </c>
      <c r="B14" s="20" t="s">
        <v>28</v>
      </c>
      <c r="C14" s="9" t="s">
        <v>56</v>
      </c>
      <c r="D14" s="1" t="s">
        <v>30</v>
      </c>
      <c r="E14" s="2" t="s">
        <v>46</v>
      </c>
      <c r="F14" s="3">
        <v>0</v>
      </c>
      <c r="G14" s="3"/>
      <c r="H14" s="3"/>
      <c r="I14" s="3"/>
      <c r="J14" s="3"/>
      <c r="K14" s="3"/>
      <c r="L14" s="3"/>
      <c r="M14" s="3"/>
      <c r="N14" s="3"/>
      <c r="O14" s="3"/>
      <c r="P14" s="3"/>
    </row>
    <row r="15" spans="1:16" ht="30" customHeight="1" x14ac:dyDescent="0.25">
      <c r="A15" s="1">
        <f t="shared" ref="A15:A31" si="0">A14+1</f>
        <v>3</v>
      </c>
      <c r="B15" s="20" t="s">
        <v>28</v>
      </c>
      <c r="C15" s="9" t="s">
        <v>57</v>
      </c>
      <c r="D15" s="1" t="s">
        <v>59</v>
      </c>
      <c r="E15" s="2" t="s">
        <v>46</v>
      </c>
      <c r="F15" s="3">
        <v>0</v>
      </c>
      <c r="G15" s="3"/>
      <c r="H15" s="3"/>
      <c r="I15" s="3"/>
      <c r="J15" s="3"/>
      <c r="K15" s="3"/>
      <c r="L15" s="3"/>
      <c r="M15" s="3"/>
      <c r="N15" s="3"/>
      <c r="O15" s="3"/>
      <c r="P15" s="3"/>
    </row>
    <row r="16" spans="1:16" ht="30" customHeight="1" x14ac:dyDescent="0.25">
      <c r="A16" s="1">
        <f t="shared" si="0"/>
        <v>4</v>
      </c>
      <c r="B16" s="20" t="s">
        <v>28</v>
      </c>
      <c r="C16" s="9" t="s">
        <v>54</v>
      </c>
      <c r="D16" s="1" t="s">
        <v>31</v>
      </c>
      <c r="E16" s="2" t="s">
        <v>46</v>
      </c>
      <c r="F16" s="3">
        <v>0</v>
      </c>
      <c r="G16" s="3"/>
      <c r="H16" s="3"/>
      <c r="I16" s="3"/>
      <c r="J16" s="3"/>
      <c r="K16" s="3"/>
      <c r="L16" s="3"/>
      <c r="M16" s="3"/>
      <c r="N16" s="3"/>
      <c r="O16" s="3"/>
      <c r="P16" s="3"/>
    </row>
    <row r="17" spans="1:16" s="19" customFormat="1" ht="30" customHeight="1" x14ac:dyDescent="0.25">
      <c r="A17" s="24">
        <f t="shared" si="0"/>
        <v>5</v>
      </c>
      <c r="B17" s="26" t="s">
        <v>28</v>
      </c>
      <c r="C17" s="27" t="s">
        <v>58</v>
      </c>
      <c r="D17" s="24" t="s">
        <v>32</v>
      </c>
      <c r="E17" s="25" t="s">
        <v>46</v>
      </c>
      <c r="F17" s="18">
        <v>0</v>
      </c>
      <c r="G17" s="18"/>
      <c r="H17" s="18"/>
      <c r="I17" s="18"/>
      <c r="J17" s="18"/>
      <c r="K17" s="18"/>
      <c r="L17" s="18"/>
      <c r="M17" s="18"/>
      <c r="N17" s="18"/>
      <c r="O17" s="18"/>
      <c r="P17" s="18"/>
    </row>
    <row r="18" spans="1:16" s="19" customFormat="1" ht="30" customHeight="1" x14ac:dyDescent="0.25">
      <c r="A18" s="24">
        <f t="shared" si="0"/>
        <v>6</v>
      </c>
      <c r="B18" s="25" t="s">
        <v>13</v>
      </c>
      <c r="C18" s="17" t="s">
        <v>64</v>
      </c>
      <c r="D18" s="24" t="s">
        <v>1</v>
      </c>
      <c r="E18" s="25" t="s">
        <v>46</v>
      </c>
      <c r="F18" s="18">
        <v>7500</v>
      </c>
      <c r="G18" s="18">
        <v>0</v>
      </c>
      <c r="H18" s="18">
        <v>2500</v>
      </c>
      <c r="I18" s="18">
        <v>0</v>
      </c>
      <c r="J18" s="18">
        <v>0</v>
      </c>
      <c r="K18" s="18"/>
      <c r="L18" s="18">
        <f>SUM(F18:K18)</f>
        <v>10000</v>
      </c>
      <c r="M18" s="18">
        <v>475.64</v>
      </c>
      <c r="N18" s="18">
        <f>+L18-M18</f>
        <v>9524.36</v>
      </c>
      <c r="O18" s="18"/>
      <c r="P18" s="18"/>
    </row>
    <row r="19" spans="1:16" s="19" customFormat="1" ht="30" customHeight="1" x14ac:dyDescent="0.25">
      <c r="A19" s="24">
        <f t="shared" si="0"/>
        <v>7</v>
      </c>
      <c r="B19" s="25" t="s">
        <v>13</v>
      </c>
      <c r="C19" s="17" t="s">
        <v>12</v>
      </c>
      <c r="D19" s="24" t="s">
        <v>60</v>
      </c>
      <c r="E19" s="25" t="s">
        <v>46</v>
      </c>
      <c r="F19" s="18">
        <v>10966</v>
      </c>
      <c r="G19" s="18">
        <v>0</v>
      </c>
      <c r="H19" s="18">
        <v>1550</v>
      </c>
      <c r="I19" s="18">
        <v>0</v>
      </c>
      <c r="J19" s="18">
        <v>375</v>
      </c>
      <c r="K19" s="18"/>
      <c r="L19" s="18">
        <f t="shared" ref="L19:L31" si="1">SUM(F19:K19)</f>
        <v>12891</v>
      </c>
      <c r="M19" s="18">
        <f t="shared" ref="M19:M28" si="2">ROUND((L19-N19),2)</f>
        <v>965.23</v>
      </c>
      <c r="N19" s="18">
        <v>11925.77</v>
      </c>
      <c r="O19" s="18"/>
      <c r="P19" s="18"/>
    </row>
    <row r="20" spans="1:16" s="19" customFormat="1" ht="30" customHeight="1" x14ac:dyDescent="0.25">
      <c r="A20" s="24">
        <f t="shared" si="0"/>
        <v>8</v>
      </c>
      <c r="B20" s="25" t="s">
        <v>13</v>
      </c>
      <c r="C20" s="17" t="s">
        <v>62</v>
      </c>
      <c r="D20" s="17" t="s">
        <v>63</v>
      </c>
      <c r="E20" s="25" t="s">
        <v>46</v>
      </c>
      <c r="F20" s="18">
        <v>7500</v>
      </c>
      <c r="G20" s="18">
        <v>0</v>
      </c>
      <c r="H20" s="18">
        <v>1500</v>
      </c>
      <c r="I20" s="18">
        <v>0</v>
      </c>
      <c r="J20" s="18">
        <v>375</v>
      </c>
      <c r="K20" s="18"/>
      <c r="L20" s="18">
        <f t="shared" si="1"/>
        <v>9375</v>
      </c>
      <c r="M20" s="18">
        <v>671.58</v>
      </c>
      <c r="N20" s="18">
        <v>8703.42</v>
      </c>
      <c r="O20" s="18"/>
      <c r="P20" s="18"/>
    </row>
    <row r="21" spans="1:16" s="19" customFormat="1" ht="30" customHeight="1" x14ac:dyDescent="0.25">
      <c r="A21" s="24">
        <f t="shared" si="0"/>
        <v>9</v>
      </c>
      <c r="B21" s="25" t="s">
        <v>13</v>
      </c>
      <c r="C21" s="17" t="s">
        <v>17</v>
      </c>
      <c r="D21" s="24" t="s">
        <v>3</v>
      </c>
      <c r="E21" s="25" t="s">
        <v>46</v>
      </c>
      <c r="F21" s="18">
        <v>4243</v>
      </c>
      <c r="G21" s="18">
        <v>0</v>
      </c>
      <c r="H21" s="18">
        <v>1550</v>
      </c>
      <c r="I21" s="18">
        <v>500</v>
      </c>
      <c r="J21" s="18">
        <v>0</v>
      </c>
      <c r="K21" s="18"/>
      <c r="L21" s="18">
        <f t="shared" si="1"/>
        <v>6293</v>
      </c>
      <c r="M21" s="18">
        <f>ROUND((L21-N21),2)</f>
        <v>406.01</v>
      </c>
      <c r="N21" s="18">
        <v>5886.99</v>
      </c>
      <c r="O21" s="18"/>
      <c r="P21" s="18"/>
    </row>
    <row r="22" spans="1:16" s="19" customFormat="1" ht="30" customHeight="1" x14ac:dyDescent="0.25">
      <c r="A22" s="24">
        <f t="shared" si="0"/>
        <v>10</v>
      </c>
      <c r="B22" s="25" t="s">
        <v>13</v>
      </c>
      <c r="C22" s="17" t="s">
        <v>18</v>
      </c>
      <c r="D22" s="24" t="s">
        <v>4</v>
      </c>
      <c r="E22" s="25" t="s">
        <v>46</v>
      </c>
      <c r="F22" s="18">
        <v>3020</v>
      </c>
      <c r="G22" s="18">
        <v>0</v>
      </c>
      <c r="H22" s="18">
        <v>1550</v>
      </c>
      <c r="I22" s="18">
        <v>0</v>
      </c>
      <c r="J22" s="18">
        <v>0</v>
      </c>
      <c r="K22" s="18"/>
      <c r="L22" s="18">
        <f t="shared" si="1"/>
        <v>4570</v>
      </c>
      <c r="M22" s="18">
        <f t="shared" si="2"/>
        <v>238.98</v>
      </c>
      <c r="N22" s="18">
        <v>4331.0200000000004</v>
      </c>
      <c r="O22" s="18"/>
      <c r="P22" s="18"/>
    </row>
    <row r="23" spans="1:16" s="19" customFormat="1" ht="30" customHeight="1" x14ac:dyDescent="0.25">
      <c r="A23" s="24">
        <f t="shared" si="0"/>
        <v>11</v>
      </c>
      <c r="B23" s="25" t="s">
        <v>13</v>
      </c>
      <c r="C23" s="17" t="s">
        <v>16</v>
      </c>
      <c r="D23" s="24" t="s">
        <v>2</v>
      </c>
      <c r="E23" s="25" t="s">
        <v>46</v>
      </c>
      <c r="F23" s="18">
        <v>3531</v>
      </c>
      <c r="G23" s="18">
        <v>0</v>
      </c>
      <c r="H23" s="18">
        <v>1550</v>
      </c>
      <c r="I23" s="18">
        <v>0</v>
      </c>
      <c r="J23" s="18">
        <v>0</v>
      </c>
      <c r="K23" s="18"/>
      <c r="L23" s="18">
        <f t="shared" si="1"/>
        <v>5081</v>
      </c>
      <c r="M23" s="18">
        <f t="shared" si="2"/>
        <v>223.99</v>
      </c>
      <c r="N23" s="18">
        <v>4857.01</v>
      </c>
      <c r="O23" s="18"/>
      <c r="P23" s="18"/>
    </row>
    <row r="24" spans="1:16" s="19" customFormat="1" ht="30" customHeight="1" x14ac:dyDescent="0.25">
      <c r="A24" s="24">
        <f t="shared" si="0"/>
        <v>12</v>
      </c>
      <c r="B24" s="25" t="s">
        <v>13</v>
      </c>
      <c r="C24" s="17" t="s">
        <v>19</v>
      </c>
      <c r="D24" s="24" t="s">
        <v>8</v>
      </c>
      <c r="E24" s="25" t="s">
        <v>46</v>
      </c>
      <c r="F24" s="18">
        <v>5697</v>
      </c>
      <c r="G24" s="18"/>
      <c r="H24" s="18">
        <v>1800</v>
      </c>
      <c r="I24" s="18">
        <v>500</v>
      </c>
      <c r="J24" s="18">
        <v>0</v>
      </c>
      <c r="K24" s="18"/>
      <c r="L24" s="18">
        <f t="shared" si="1"/>
        <v>7997</v>
      </c>
      <c r="M24" s="18">
        <f t="shared" si="2"/>
        <v>-63.65</v>
      </c>
      <c r="N24" s="18">
        <v>8060.65</v>
      </c>
      <c r="O24" s="18"/>
      <c r="P24" s="18"/>
    </row>
    <row r="25" spans="1:16" s="19" customFormat="1" ht="30" customHeight="1" x14ac:dyDescent="0.25">
      <c r="A25" s="24">
        <f t="shared" si="0"/>
        <v>13</v>
      </c>
      <c r="B25" s="25" t="s">
        <v>13</v>
      </c>
      <c r="C25" s="17" t="s">
        <v>20</v>
      </c>
      <c r="D25" s="24" t="s">
        <v>5</v>
      </c>
      <c r="E25" s="25" t="s">
        <v>46</v>
      </c>
      <c r="F25" s="18">
        <v>7392</v>
      </c>
      <c r="G25" s="18">
        <v>0</v>
      </c>
      <c r="H25" s="18">
        <v>2300</v>
      </c>
      <c r="I25" s="18">
        <v>500</v>
      </c>
      <c r="J25" s="18">
        <v>0</v>
      </c>
      <c r="K25" s="18"/>
      <c r="L25" s="18">
        <f t="shared" si="1"/>
        <v>10192</v>
      </c>
      <c r="M25" s="18">
        <f t="shared" si="2"/>
        <v>667.98</v>
      </c>
      <c r="N25" s="18">
        <v>9524.02</v>
      </c>
      <c r="O25" s="18"/>
      <c r="P25" s="18"/>
    </row>
    <row r="26" spans="1:16" s="19" customFormat="1" ht="30" customHeight="1" x14ac:dyDescent="0.25">
      <c r="A26" s="24">
        <f t="shared" si="0"/>
        <v>14</v>
      </c>
      <c r="B26" s="25" t="s">
        <v>13</v>
      </c>
      <c r="C26" s="17" t="s">
        <v>11</v>
      </c>
      <c r="D26" s="24" t="s">
        <v>10</v>
      </c>
      <c r="E26" s="25" t="s">
        <v>46</v>
      </c>
      <c r="F26" s="18">
        <v>6768</v>
      </c>
      <c r="G26" s="18">
        <v>0</v>
      </c>
      <c r="H26" s="18">
        <v>1550</v>
      </c>
      <c r="I26" s="18">
        <v>0</v>
      </c>
      <c r="J26" s="18">
        <v>0</v>
      </c>
      <c r="K26" s="18"/>
      <c r="L26" s="18">
        <f t="shared" si="1"/>
        <v>8318</v>
      </c>
      <c r="M26" s="18">
        <f t="shared" si="2"/>
        <v>534.36</v>
      </c>
      <c r="N26" s="18">
        <v>7783.6399999999994</v>
      </c>
      <c r="O26" s="18"/>
      <c r="P26" s="18"/>
    </row>
    <row r="27" spans="1:16" s="19" customFormat="1" ht="30" customHeight="1" x14ac:dyDescent="0.25">
      <c r="A27" s="24">
        <f t="shared" si="0"/>
        <v>15</v>
      </c>
      <c r="B27" s="25" t="s">
        <v>13</v>
      </c>
      <c r="C27" s="17" t="s">
        <v>15</v>
      </c>
      <c r="D27" s="24" t="s">
        <v>9</v>
      </c>
      <c r="E27" s="25" t="s">
        <v>46</v>
      </c>
      <c r="F27" s="18">
        <v>2825.1</v>
      </c>
      <c r="G27" s="18">
        <v>0</v>
      </c>
      <c r="H27" s="18">
        <v>1550</v>
      </c>
      <c r="I27" s="18">
        <v>0</v>
      </c>
      <c r="J27" s="18">
        <v>0</v>
      </c>
      <c r="K27" s="18"/>
      <c r="L27" s="18">
        <f t="shared" si="1"/>
        <v>4375.1000000000004</v>
      </c>
      <c r="M27" s="18">
        <f t="shared" si="2"/>
        <v>159.26</v>
      </c>
      <c r="N27" s="18">
        <v>4215.84</v>
      </c>
      <c r="O27" s="18"/>
      <c r="P27" s="18"/>
    </row>
    <row r="28" spans="1:16" s="19" customFormat="1" ht="30" customHeight="1" x14ac:dyDescent="0.25">
      <c r="A28" s="24">
        <f t="shared" si="0"/>
        <v>16</v>
      </c>
      <c r="B28" s="25" t="s">
        <v>13</v>
      </c>
      <c r="C28" s="17" t="s">
        <v>21</v>
      </c>
      <c r="D28" s="24" t="s">
        <v>10</v>
      </c>
      <c r="E28" s="25" t="s">
        <v>46</v>
      </c>
      <c r="F28" s="18">
        <v>2829</v>
      </c>
      <c r="G28" s="18">
        <v>0</v>
      </c>
      <c r="H28" s="18">
        <v>1550</v>
      </c>
      <c r="I28" s="18">
        <v>0</v>
      </c>
      <c r="J28" s="18">
        <v>0</v>
      </c>
      <c r="K28" s="18"/>
      <c r="L28" s="18">
        <f t="shared" si="1"/>
        <v>4379</v>
      </c>
      <c r="M28" s="18">
        <f t="shared" si="2"/>
        <v>1148.8800000000001</v>
      </c>
      <c r="N28" s="18">
        <v>3230.12</v>
      </c>
      <c r="O28" s="18"/>
      <c r="P28" s="18"/>
    </row>
    <row r="29" spans="1:16" s="19" customFormat="1" ht="30" customHeight="1" x14ac:dyDescent="0.25">
      <c r="A29" s="24">
        <f t="shared" si="0"/>
        <v>17</v>
      </c>
      <c r="B29" s="25">
        <v>184</v>
      </c>
      <c r="C29" s="17" t="s">
        <v>22</v>
      </c>
      <c r="D29" s="17" t="s">
        <v>25</v>
      </c>
      <c r="E29" s="25" t="s">
        <v>46</v>
      </c>
      <c r="F29" s="18" t="s">
        <v>0</v>
      </c>
      <c r="G29" s="18"/>
      <c r="H29" s="18"/>
      <c r="I29" s="18"/>
      <c r="J29" s="18"/>
      <c r="K29" s="18">
        <v>0</v>
      </c>
      <c r="L29" s="18">
        <f t="shared" si="1"/>
        <v>0</v>
      </c>
      <c r="M29" s="18"/>
      <c r="N29" s="18"/>
      <c r="O29" s="18"/>
      <c r="P29" s="18"/>
    </row>
    <row r="30" spans="1:16" s="19" customFormat="1" ht="30" customHeight="1" x14ac:dyDescent="0.25">
      <c r="A30" s="24">
        <f t="shared" si="0"/>
        <v>18</v>
      </c>
      <c r="B30" s="25">
        <v>189</v>
      </c>
      <c r="C30" s="17" t="s">
        <v>23</v>
      </c>
      <c r="D30" s="24" t="s">
        <v>7</v>
      </c>
      <c r="E30" s="25" t="s">
        <v>46</v>
      </c>
      <c r="F30" s="18"/>
      <c r="G30" s="18"/>
      <c r="H30" s="18"/>
      <c r="I30" s="18"/>
      <c r="J30" s="18"/>
      <c r="K30" s="18">
        <v>0</v>
      </c>
      <c r="L30" s="18">
        <f t="shared" si="1"/>
        <v>0</v>
      </c>
      <c r="M30" s="18"/>
      <c r="N30" s="18"/>
      <c r="O30" s="18">
        <v>0</v>
      </c>
      <c r="P30" s="18"/>
    </row>
    <row r="31" spans="1:16" s="19" customFormat="1" ht="30" customHeight="1" x14ac:dyDescent="0.25">
      <c r="A31" s="24">
        <f t="shared" si="0"/>
        <v>19</v>
      </c>
      <c r="B31" s="28" t="s">
        <v>52</v>
      </c>
      <c r="C31" s="17" t="s">
        <v>24</v>
      </c>
      <c r="D31" s="24" t="s">
        <v>6</v>
      </c>
      <c r="E31" s="25" t="s">
        <v>47</v>
      </c>
      <c r="F31" s="18"/>
      <c r="G31" s="18"/>
      <c r="H31" s="18"/>
      <c r="I31" s="18"/>
      <c r="J31" s="18"/>
      <c r="K31" s="18">
        <v>0</v>
      </c>
      <c r="L31" s="18">
        <f t="shared" si="1"/>
        <v>0</v>
      </c>
      <c r="M31" s="18"/>
      <c r="N31" s="18"/>
      <c r="O31" s="18">
        <v>0</v>
      </c>
      <c r="P31" s="18"/>
    </row>
    <row r="32" spans="1:16" x14ac:dyDescent="0.25">
      <c r="K32" s="19"/>
      <c r="L32" s="19"/>
      <c r="M32" s="19"/>
    </row>
    <row r="33" spans="1:16" ht="15" customHeight="1" x14ac:dyDescent="0.25"/>
    <row r="34" spans="1:16" x14ac:dyDescent="0.25">
      <c r="A34" s="19"/>
      <c r="B34" s="19"/>
      <c r="P34" s="19"/>
    </row>
    <row r="35" spans="1:16" s="6" customFormat="1" ht="0.95" customHeight="1" x14ac:dyDescent="0.25">
      <c r="A35" s="19"/>
      <c r="B35" s="19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29"/>
    </row>
    <row r="36" spans="1:16" x14ac:dyDescent="0.25">
      <c r="A36" s="19"/>
      <c r="B36" s="19"/>
      <c r="C36" s="30" t="s">
        <v>26</v>
      </c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19"/>
    </row>
    <row r="37" spans="1:16" x14ac:dyDescent="0.25">
      <c r="B37" s="5"/>
      <c r="C37" s="7" t="s">
        <v>61</v>
      </c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</row>
  </sheetData>
  <mergeCells count="14">
    <mergeCell ref="G11:G12"/>
    <mergeCell ref="A11:A12"/>
    <mergeCell ref="B11:B12"/>
    <mergeCell ref="D11:D12"/>
    <mergeCell ref="E11:E12"/>
    <mergeCell ref="F11:F12"/>
    <mergeCell ref="N11:N12"/>
    <mergeCell ref="O11:P11"/>
    <mergeCell ref="H11:H12"/>
    <mergeCell ref="I11:I12"/>
    <mergeCell ref="J11:J12"/>
    <mergeCell ref="K11:K12"/>
    <mergeCell ref="L11:L12"/>
    <mergeCell ref="M11:M12"/>
  </mergeCells>
  <printOptions horizontalCentered="1"/>
  <pageMargins left="0.19685039370078741" right="0.19685039370078741" top="0.39370078740157483" bottom="0.19685039370078741" header="0.19685039370078741" footer="0.19685039370078741"/>
  <pageSetup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OCTUBRE</vt:lpstr>
      <vt:lpstr>NOVIEMBRE</vt:lpstr>
      <vt:lpstr>DICIEMBRE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Kestler Diaz</dc:creator>
  <cp:lastModifiedBy>Vivi</cp:lastModifiedBy>
  <cp:lastPrinted>2020-02-21T21:06:12Z</cp:lastPrinted>
  <dcterms:created xsi:type="dcterms:W3CDTF">2017-02-15T21:48:50Z</dcterms:created>
  <dcterms:modified xsi:type="dcterms:W3CDTF">2021-01-13T20:58:52Z</dcterms:modified>
</cp:coreProperties>
</file>